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https://arnhold.sharepoint.com/sites/AHLStone/Shared Documents/CLAYBROOK/CLAYBROOK USA/USA Retail/Purchasing/Pricing/DEALER PRICELISTS/2024 Pricing/"/>
    </mc:Choice>
  </mc:AlternateContent>
  <xr:revisionPtr revIDLastSave="26" documentId="13_ncr:1_{67B25AE6-FA35-4545-969C-A2CB890DE72D}" xr6:coauthVersionLast="47" xr6:coauthVersionMax="47" xr10:uidLastSave="{42FE39A6-9D11-7541-922B-B0F177D273E1}"/>
  <bookViews>
    <workbookView xWindow="2180" yWindow="500" windowWidth="26080" windowHeight="15460" xr2:uid="{DCF8F6D8-E99F-FB41-A003-3CAF3CABFBF9}"/>
  </bookViews>
  <sheets>
    <sheet name="Tubs v5" sheetId="7" r:id="rId1"/>
    <sheet name="Tubs" sheetId="4" state="hidden" r:id="rId2"/>
    <sheet name="Basins" sheetId="3" r:id="rId3"/>
    <sheet name="Wall Hung Basins" sheetId="1" r:id="rId4"/>
    <sheet name="Flat Freight Rate" sheetId="6" r:id="rId5"/>
  </sheets>
  <externalReferences>
    <externalReference r:id="rId6"/>
  </externalReferences>
  <definedNames>
    <definedName name="_xlnm.Print_Area" localSheetId="2">Basins!$A$1:$K$629</definedName>
    <definedName name="_xlnm.Print_Area" localSheetId="1">Tubs!$A$1:$I$451</definedName>
    <definedName name="_xlnm.Print_Area" localSheetId="0">'Tubs v5'!$A$1:$J$512</definedName>
    <definedName name="_xlnm.Print_Area" localSheetId="3">'Wall Hung Basins'!$A$1:$K$79</definedName>
    <definedName name="_xlnm.Print_Titles" localSheetId="2">Basins!$1:$6</definedName>
    <definedName name="_xlnm.Print_Titles" localSheetId="1">Tubs!$2:$10</definedName>
    <definedName name="_xlnm.Print_Titles" localSheetId="0">'Tubs v5'!$4:$6</definedName>
    <definedName name="_xlnm.Print_Titles" localSheetId="3">'Wall Hung Basins'!$1:$6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8" i="3" l="1"/>
  <c r="K229" i="3" s="1"/>
  <c r="K230" i="3" s="1"/>
  <c r="K231" i="3" s="1"/>
  <c r="K232" i="3" s="1"/>
  <c r="K233" i="3" s="1"/>
  <c r="K234" i="3" s="1"/>
  <c r="J228" i="3"/>
  <c r="J229" i="3" s="1"/>
  <c r="J230" i="3" s="1"/>
  <c r="J231" i="3" s="1"/>
  <c r="J232" i="3" s="1"/>
  <c r="J233" i="3" s="1"/>
  <c r="J234" i="3" s="1"/>
  <c r="I228" i="3"/>
  <c r="I229" i="3" s="1"/>
  <c r="I230" i="3" s="1"/>
  <c r="I231" i="3" s="1"/>
  <c r="I232" i="3" s="1"/>
  <c r="I233" i="3" s="1"/>
  <c r="I234" i="3" s="1"/>
  <c r="H228" i="3"/>
  <c r="H229" i="3" s="1"/>
  <c r="H230" i="3" s="1"/>
  <c r="H231" i="3" s="1"/>
  <c r="H232" i="3" s="1"/>
  <c r="H233" i="3" s="1"/>
  <c r="H234" i="3" s="1"/>
  <c r="K282" i="7"/>
  <c r="J282" i="7"/>
  <c r="I282" i="7"/>
  <c r="H282" i="7"/>
  <c r="K274" i="7"/>
  <c r="K275" i="7" s="1"/>
  <c r="J274" i="7"/>
  <c r="J275" i="7" s="1"/>
  <c r="I274" i="7"/>
  <c r="I275" i="7" s="1"/>
  <c r="H274" i="7"/>
  <c r="H275" i="7" s="1"/>
  <c r="K271" i="7"/>
  <c r="K272" i="7" s="1"/>
  <c r="K273" i="7" s="1"/>
  <c r="K276" i="7" s="1"/>
  <c r="K277" i="7" s="1"/>
  <c r="J271" i="7"/>
  <c r="J272" i="7" s="1"/>
  <c r="J273" i="7" s="1"/>
  <c r="J276" i="7" s="1"/>
  <c r="J277" i="7" s="1"/>
  <c r="I271" i="7"/>
  <c r="I272" i="7" s="1"/>
  <c r="I273" i="7" s="1"/>
  <c r="I276" i="7" s="1"/>
  <c r="I277" i="7" s="1"/>
  <c r="H271" i="7"/>
  <c r="H272" i="7" s="1"/>
  <c r="H273" i="7" s="1"/>
  <c r="H276" i="7" s="1"/>
  <c r="H277" i="7" s="1"/>
  <c r="E11" i="1"/>
  <c r="K252" i="7"/>
  <c r="K253" i="7" s="1"/>
  <c r="J252" i="7"/>
  <c r="J253" i="7" s="1"/>
  <c r="I252" i="7"/>
  <c r="I253" i="7" s="1"/>
  <c r="H252" i="7"/>
  <c r="H253" i="7" s="1"/>
  <c r="K249" i="7"/>
  <c r="K250" i="7" s="1"/>
  <c r="K251" i="7" s="1"/>
  <c r="K254" i="7" s="1"/>
  <c r="K255" i="7" s="1"/>
  <c r="J249" i="7"/>
  <c r="J250" i="7" s="1"/>
  <c r="J251" i="7" s="1"/>
  <c r="J254" i="7" s="1"/>
  <c r="J255" i="7" s="1"/>
  <c r="I249" i="7"/>
  <c r="I250" i="7" s="1"/>
  <c r="I251" i="7" s="1"/>
  <c r="I254" i="7" s="1"/>
  <c r="I255" i="7" s="1"/>
  <c r="H249" i="7"/>
  <c r="H250" i="7" s="1"/>
  <c r="H251" i="7" s="1"/>
  <c r="H254" i="7" s="1"/>
  <c r="H255" i="7" s="1"/>
  <c r="H239" i="3" l="1"/>
  <c r="H240" i="3" s="1"/>
  <c r="H235" i="3"/>
  <c r="H236" i="3" s="1"/>
  <c r="I239" i="3"/>
  <c r="I240" i="3" s="1"/>
  <c r="I235" i="3"/>
  <c r="I236" i="3" s="1"/>
  <c r="J239" i="3"/>
  <c r="J240" i="3" s="1"/>
  <c r="J235" i="3"/>
  <c r="J236" i="3" s="1"/>
  <c r="K239" i="3"/>
  <c r="K240" i="3" s="1"/>
  <c r="K235" i="3"/>
  <c r="K236" i="3" s="1"/>
  <c r="H283" i="7"/>
  <c r="H284" i="7" s="1"/>
  <c r="H280" i="7"/>
  <c r="H281" i="7" s="1"/>
  <c r="H285" i="7" s="1"/>
  <c r="H286" i="7" s="1"/>
  <c r="I283" i="7"/>
  <c r="I284" i="7" s="1"/>
  <c r="I280" i="7"/>
  <c r="I281" i="7" s="1"/>
  <c r="I285" i="7" s="1"/>
  <c r="I286" i="7" s="1"/>
  <c r="J283" i="7"/>
  <c r="J284" i="7" s="1"/>
  <c r="J280" i="7"/>
  <c r="J281" i="7" s="1"/>
  <c r="J285" i="7" s="1"/>
  <c r="J286" i="7" s="1"/>
  <c r="K283" i="7"/>
  <c r="K284" i="7" s="1"/>
  <c r="K280" i="7"/>
  <c r="K281" i="7" s="1"/>
  <c r="K285" i="7" s="1"/>
  <c r="K286" i="7" s="1"/>
  <c r="H289" i="7"/>
  <c r="H287" i="7"/>
  <c r="H288" i="7" s="1"/>
  <c r="I289" i="7"/>
  <c r="I287" i="7"/>
  <c r="I288" i="7" s="1"/>
  <c r="J289" i="7"/>
  <c r="J287" i="7"/>
  <c r="J288" i="7" s="1"/>
  <c r="K289" i="7"/>
  <c r="K287" i="7"/>
  <c r="K288" i="7" s="1"/>
  <c r="H261" i="7"/>
  <c r="H262" i="7" s="1"/>
  <c r="H258" i="7"/>
  <c r="H259" i="7" s="1"/>
  <c r="I261" i="7"/>
  <c r="I262" i="7" s="1"/>
  <c r="I258" i="7"/>
  <c r="I259" i="7" s="1"/>
  <c r="J261" i="7"/>
  <c r="J262" i="7" s="1"/>
  <c r="J258" i="7"/>
  <c r="J259" i="7" s="1"/>
  <c r="K261" i="7"/>
  <c r="K262" i="7" s="1"/>
  <c r="K258" i="7"/>
  <c r="K259" i="7" s="1"/>
  <c r="K241" i="3" l="1"/>
  <c r="K242" i="3" s="1"/>
  <c r="K237" i="3"/>
  <c r="K238" i="3" s="1"/>
  <c r="J241" i="3"/>
  <c r="J242" i="3" s="1"/>
  <c r="J237" i="3"/>
  <c r="J238" i="3" s="1"/>
  <c r="I241" i="3"/>
  <c r="I242" i="3" s="1"/>
  <c r="I237" i="3"/>
  <c r="I238" i="3" s="1"/>
  <c r="H241" i="3"/>
  <c r="H242" i="3" s="1"/>
  <c r="H237" i="3"/>
  <c r="H238" i="3" s="1"/>
  <c r="K263" i="7"/>
  <c r="K264" i="7" s="1"/>
  <c r="K260" i="7"/>
  <c r="J263" i="7"/>
  <c r="J264" i="7" s="1"/>
  <c r="J260" i="7"/>
  <c r="I263" i="7"/>
  <c r="I264" i="7" s="1"/>
  <c r="I260" i="7"/>
  <c r="H263" i="7"/>
  <c r="H264" i="7" s="1"/>
  <c r="H260" i="7"/>
  <c r="H248" i="3" l="1"/>
  <c r="H245" i="3"/>
  <c r="H247" i="3" s="1"/>
  <c r="I248" i="3"/>
  <c r="I245" i="3"/>
  <c r="I247" i="3" s="1"/>
  <c r="J248" i="3"/>
  <c r="J245" i="3"/>
  <c r="J247" i="3" s="1"/>
  <c r="K248" i="3"/>
  <c r="K245" i="3"/>
  <c r="K247" i="3" s="1"/>
  <c r="H267" i="7"/>
  <c r="H265" i="7"/>
  <c r="H266" i="7" s="1"/>
  <c r="I267" i="7"/>
  <c r="I265" i="7"/>
  <c r="I266" i="7" s="1"/>
  <c r="J267" i="7"/>
  <c r="J265" i="7"/>
  <c r="J266" i="7" s="1"/>
  <c r="K267" i="7"/>
  <c r="K265" i="7"/>
  <c r="K266" i="7" s="1"/>
  <c r="G116" i="4" l="1"/>
  <c r="K494" i="7"/>
  <c r="K495" i="7" s="1"/>
  <c r="K491" i="7" s="1"/>
  <c r="K492" i="7" s="1"/>
  <c r="K493" i="7" s="1"/>
  <c r="K496" i="7" s="1"/>
  <c r="K497" i="7" s="1"/>
  <c r="K500" i="7" s="1"/>
  <c r="K501" i="7" s="1"/>
  <c r="K502" i="7" s="1"/>
  <c r="J494" i="7"/>
  <c r="J495" i="7" s="1"/>
  <c r="J491" i="7" s="1"/>
  <c r="J492" i="7" s="1"/>
  <c r="J493" i="7" s="1"/>
  <c r="J496" i="7" s="1"/>
  <c r="J497" i="7" s="1"/>
  <c r="J500" i="7" s="1"/>
  <c r="J501" i="7" s="1"/>
  <c r="J502" i="7" s="1"/>
  <c r="I494" i="7"/>
  <c r="I495" i="7" s="1"/>
  <c r="I491" i="7" s="1"/>
  <c r="I492" i="7" s="1"/>
  <c r="I493" i="7" s="1"/>
  <c r="I496" i="7" s="1"/>
  <c r="I497" i="7" s="1"/>
  <c r="I500" i="7" s="1"/>
  <c r="I501" i="7" s="1"/>
  <c r="I502" i="7" s="1"/>
  <c r="H494" i="7"/>
  <c r="H495" i="7" s="1"/>
  <c r="H491" i="7" s="1"/>
  <c r="H492" i="7" s="1"/>
  <c r="H493" i="7" s="1"/>
  <c r="H496" i="7" s="1"/>
  <c r="H497" i="7" s="1"/>
  <c r="H500" i="7" s="1"/>
  <c r="H501" i="7" s="1"/>
  <c r="H502" i="7" s="1"/>
  <c r="K472" i="7"/>
  <c r="K473" i="7" s="1"/>
  <c r="K469" i="7" s="1"/>
  <c r="K470" i="7" s="1"/>
  <c r="K471" i="7" s="1"/>
  <c r="K474" i="7" s="1"/>
  <c r="K475" i="7" s="1"/>
  <c r="K478" i="7" s="1"/>
  <c r="K479" i="7" s="1"/>
  <c r="K480" i="7" s="1"/>
  <c r="J472" i="7"/>
  <c r="J473" i="7" s="1"/>
  <c r="J469" i="7" s="1"/>
  <c r="J470" i="7" s="1"/>
  <c r="J471" i="7" s="1"/>
  <c r="J474" i="7" s="1"/>
  <c r="J475" i="7" s="1"/>
  <c r="J478" i="7" s="1"/>
  <c r="J479" i="7" s="1"/>
  <c r="J480" i="7" s="1"/>
  <c r="I472" i="7"/>
  <c r="I473" i="7" s="1"/>
  <c r="I469" i="7" s="1"/>
  <c r="I470" i="7" s="1"/>
  <c r="I471" i="7" s="1"/>
  <c r="I474" i="7" s="1"/>
  <c r="I475" i="7" s="1"/>
  <c r="I478" i="7" s="1"/>
  <c r="I479" i="7" s="1"/>
  <c r="I480" i="7" s="1"/>
  <c r="H472" i="7"/>
  <c r="H473" i="7" s="1"/>
  <c r="H469" i="7" s="1"/>
  <c r="H470" i="7" s="1"/>
  <c r="H471" i="7" s="1"/>
  <c r="H474" i="7" s="1"/>
  <c r="H475" i="7" s="1"/>
  <c r="H478" i="7" s="1"/>
  <c r="H479" i="7" s="1"/>
  <c r="H480" i="7" s="1"/>
  <c r="K428" i="7"/>
  <c r="K429" i="7" s="1"/>
  <c r="K425" i="7" s="1"/>
  <c r="K426" i="7" s="1"/>
  <c r="K427" i="7" s="1"/>
  <c r="K430" i="7" s="1"/>
  <c r="K431" i="7" s="1"/>
  <c r="K434" i="7" s="1"/>
  <c r="K435" i="7" s="1"/>
  <c r="K436" i="7" s="1"/>
  <c r="J428" i="7"/>
  <c r="J429" i="7" s="1"/>
  <c r="J425" i="7" s="1"/>
  <c r="J426" i="7" s="1"/>
  <c r="J427" i="7" s="1"/>
  <c r="J430" i="7" s="1"/>
  <c r="J431" i="7" s="1"/>
  <c r="J434" i="7" s="1"/>
  <c r="J435" i="7" s="1"/>
  <c r="J436" i="7" s="1"/>
  <c r="I428" i="7"/>
  <c r="I429" i="7" s="1"/>
  <c r="I425" i="7" s="1"/>
  <c r="I426" i="7" s="1"/>
  <c r="I427" i="7" s="1"/>
  <c r="I430" i="7" s="1"/>
  <c r="I431" i="7" s="1"/>
  <c r="I434" i="7" s="1"/>
  <c r="I435" i="7" s="1"/>
  <c r="I436" i="7" s="1"/>
  <c r="H428" i="7"/>
  <c r="H429" i="7" s="1"/>
  <c r="H425" i="7" s="1"/>
  <c r="H426" i="7" s="1"/>
  <c r="H427" i="7" s="1"/>
  <c r="H430" i="7" s="1"/>
  <c r="H431" i="7" s="1"/>
  <c r="H434" i="7" s="1"/>
  <c r="H435" i="7" s="1"/>
  <c r="H436" i="7" s="1"/>
  <c r="K406" i="7"/>
  <c r="K407" i="7" s="1"/>
  <c r="K403" i="7" s="1"/>
  <c r="K404" i="7" s="1"/>
  <c r="K405" i="7" s="1"/>
  <c r="K408" i="7" s="1"/>
  <c r="K409" i="7" s="1"/>
  <c r="K412" i="7" s="1"/>
  <c r="K413" i="7" s="1"/>
  <c r="K414" i="7" s="1"/>
  <c r="J406" i="7"/>
  <c r="J407" i="7" s="1"/>
  <c r="J403" i="7" s="1"/>
  <c r="J404" i="7" s="1"/>
  <c r="J405" i="7" s="1"/>
  <c r="J408" i="7" s="1"/>
  <c r="J409" i="7" s="1"/>
  <c r="J412" i="7" s="1"/>
  <c r="J413" i="7" s="1"/>
  <c r="J414" i="7" s="1"/>
  <c r="I406" i="7"/>
  <c r="I407" i="7" s="1"/>
  <c r="I403" i="7" s="1"/>
  <c r="I404" i="7" s="1"/>
  <c r="I405" i="7" s="1"/>
  <c r="I408" i="7" s="1"/>
  <c r="I409" i="7" s="1"/>
  <c r="I412" i="7" s="1"/>
  <c r="I413" i="7" s="1"/>
  <c r="I414" i="7" s="1"/>
  <c r="H406" i="7"/>
  <c r="H407" i="7" s="1"/>
  <c r="H403" i="7" s="1"/>
  <c r="H404" i="7" s="1"/>
  <c r="H405" i="7" s="1"/>
  <c r="H408" i="7" s="1"/>
  <c r="H409" i="7" s="1"/>
  <c r="H412" i="7" s="1"/>
  <c r="H413" i="7" s="1"/>
  <c r="H414" i="7" s="1"/>
  <c r="K384" i="7"/>
  <c r="K385" i="7" s="1"/>
  <c r="K381" i="7" s="1"/>
  <c r="K382" i="7" s="1"/>
  <c r="K383" i="7" s="1"/>
  <c r="K386" i="7" s="1"/>
  <c r="K387" i="7" s="1"/>
  <c r="K390" i="7" s="1"/>
  <c r="K391" i="7" s="1"/>
  <c r="K392" i="7" s="1"/>
  <c r="J384" i="7"/>
  <c r="J385" i="7" s="1"/>
  <c r="J381" i="7" s="1"/>
  <c r="J382" i="7" s="1"/>
  <c r="J383" i="7" s="1"/>
  <c r="J386" i="7" s="1"/>
  <c r="J387" i="7" s="1"/>
  <c r="J390" i="7" s="1"/>
  <c r="J391" i="7" s="1"/>
  <c r="J392" i="7" s="1"/>
  <c r="I384" i="7"/>
  <c r="I385" i="7" s="1"/>
  <c r="I381" i="7" s="1"/>
  <c r="I382" i="7" s="1"/>
  <c r="I383" i="7" s="1"/>
  <c r="I386" i="7" s="1"/>
  <c r="I387" i="7" s="1"/>
  <c r="I390" i="7" s="1"/>
  <c r="I391" i="7" s="1"/>
  <c r="I392" i="7" s="1"/>
  <c r="H384" i="7"/>
  <c r="H385" i="7" s="1"/>
  <c r="H381" i="7" s="1"/>
  <c r="H382" i="7" s="1"/>
  <c r="H383" i="7" s="1"/>
  <c r="H386" i="7" s="1"/>
  <c r="H387" i="7" s="1"/>
  <c r="H390" i="7" s="1"/>
  <c r="H391" i="7" s="1"/>
  <c r="H392" i="7" s="1"/>
  <c r="K362" i="7"/>
  <c r="K363" i="7" s="1"/>
  <c r="K359" i="7" s="1"/>
  <c r="K360" i="7" s="1"/>
  <c r="K361" i="7" s="1"/>
  <c r="K364" i="7" s="1"/>
  <c r="K365" i="7" s="1"/>
  <c r="K368" i="7" s="1"/>
  <c r="K369" i="7" s="1"/>
  <c r="K370" i="7" s="1"/>
  <c r="J362" i="7"/>
  <c r="J363" i="7" s="1"/>
  <c r="J359" i="7" s="1"/>
  <c r="J360" i="7" s="1"/>
  <c r="J361" i="7" s="1"/>
  <c r="J364" i="7" s="1"/>
  <c r="J365" i="7" s="1"/>
  <c r="J368" i="7" s="1"/>
  <c r="J369" i="7" s="1"/>
  <c r="J370" i="7" s="1"/>
  <c r="I362" i="7"/>
  <c r="I363" i="7" s="1"/>
  <c r="I359" i="7" s="1"/>
  <c r="I360" i="7" s="1"/>
  <c r="I361" i="7" s="1"/>
  <c r="I364" i="7" s="1"/>
  <c r="I365" i="7" s="1"/>
  <c r="I368" i="7" s="1"/>
  <c r="I369" i="7" s="1"/>
  <c r="I370" i="7" s="1"/>
  <c r="H362" i="7"/>
  <c r="H363" i="7" s="1"/>
  <c r="H359" i="7" s="1"/>
  <c r="H360" i="7" s="1"/>
  <c r="H361" i="7" s="1"/>
  <c r="H364" i="7" s="1"/>
  <c r="H365" i="7" s="1"/>
  <c r="H368" i="7" s="1"/>
  <c r="H369" i="7" s="1"/>
  <c r="H370" i="7" s="1"/>
  <c r="K340" i="7"/>
  <c r="K341" i="7" s="1"/>
  <c r="K337" i="7" s="1"/>
  <c r="K338" i="7" s="1"/>
  <c r="K339" i="7" s="1"/>
  <c r="K342" i="7" s="1"/>
  <c r="K343" i="7" s="1"/>
  <c r="K346" i="7" s="1"/>
  <c r="K347" i="7" s="1"/>
  <c r="K348" i="7" s="1"/>
  <c r="J340" i="7"/>
  <c r="J341" i="7" s="1"/>
  <c r="J337" i="7" s="1"/>
  <c r="J338" i="7" s="1"/>
  <c r="J339" i="7" s="1"/>
  <c r="J342" i="7" s="1"/>
  <c r="J343" i="7" s="1"/>
  <c r="J346" i="7" s="1"/>
  <c r="J347" i="7" s="1"/>
  <c r="J348" i="7" s="1"/>
  <c r="I340" i="7"/>
  <c r="I341" i="7" s="1"/>
  <c r="I337" i="7" s="1"/>
  <c r="I338" i="7" s="1"/>
  <c r="I339" i="7" s="1"/>
  <c r="I342" i="7" s="1"/>
  <c r="I343" i="7" s="1"/>
  <c r="I346" i="7" s="1"/>
  <c r="I347" i="7" s="1"/>
  <c r="I348" i="7" s="1"/>
  <c r="H340" i="7"/>
  <c r="H341" i="7" s="1"/>
  <c r="H337" i="7" s="1"/>
  <c r="H338" i="7" s="1"/>
  <c r="H339" i="7" s="1"/>
  <c r="H342" i="7" s="1"/>
  <c r="H343" i="7" s="1"/>
  <c r="H346" i="7" s="1"/>
  <c r="H347" i="7" s="1"/>
  <c r="H348" i="7" s="1"/>
  <c r="K318" i="7"/>
  <c r="K319" i="7" s="1"/>
  <c r="K315" i="7" s="1"/>
  <c r="K316" i="7" s="1"/>
  <c r="K317" i="7" s="1"/>
  <c r="K320" i="7" s="1"/>
  <c r="K321" i="7" s="1"/>
  <c r="K324" i="7" s="1"/>
  <c r="K325" i="7" s="1"/>
  <c r="K326" i="7" s="1"/>
  <c r="J318" i="7"/>
  <c r="J319" i="7" s="1"/>
  <c r="J315" i="7" s="1"/>
  <c r="J316" i="7" s="1"/>
  <c r="J317" i="7" s="1"/>
  <c r="J320" i="7" s="1"/>
  <c r="J321" i="7" s="1"/>
  <c r="J324" i="7" s="1"/>
  <c r="J325" i="7" s="1"/>
  <c r="J326" i="7" s="1"/>
  <c r="I318" i="7"/>
  <c r="I319" i="7" s="1"/>
  <c r="I315" i="7" s="1"/>
  <c r="I316" i="7" s="1"/>
  <c r="I317" i="7" s="1"/>
  <c r="I320" i="7" s="1"/>
  <c r="I321" i="7" s="1"/>
  <c r="I324" i="7" s="1"/>
  <c r="I325" i="7" s="1"/>
  <c r="I326" i="7" s="1"/>
  <c r="H318" i="7"/>
  <c r="H319" i="7" s="1"/>
  <c r="H315" i="7" s="1"/>
  <c r="H316" i="7" s="1"/>
  <c r="H317" i="7" s="1"/>
  <c r="H320" i="7" s="1"/>
  <c r="H321" i="7" s="1"/>
  <c r="H324" i="7" s="1"/>
  <c r="H325" i="7" s="1"/>
  <c r="H326" i="7" s="1"/>
  <c r="H333" i="7" s="1"/>
  <c r="H335" i="7" s="1"/>
  <c r="K296" i="7"/>
  <c r="K297" i="7" s="1"/>
  <c r="K293" i="7" s="1"/>
  <c r="K294" i="7" s="1"/>
  <c r="K295" i="7" s="1"/>
  <c r="K298" i="7" s="1"/>
  <c r="K299" i="7" s="1"/>
  <c r="K302" i="7" s="1"/>
  <c r="K303" i="7" s="1"/>
  <c r="K304" i="7" s="1"/>
  <c r="J296" i="7"/>
  <c r="J297" i="7" s="1"/>
  <c r="J293" i="7" s="1"/>
  <c r="J294" i="7" s="1"/>
  <c r="J295" i="7" s="1"/>
  <c r="J298" i="7" s="1"/>
  <c r="J299" i="7" s="1"/>
  <c r="J302" i="7" s="1"/>
  <c r="J303" i="7" s="1"/>
  <c r="J304" i="7" s="1"/>
  <c r="I296" i="7"/>
  <c r="I297" i="7" s="1"/>
  <c r="I293" i="7" s="1"/>
  <c r="I294" i="7" s="1"/>
  <c r="I295" i="7" s="1"/>
  <c r="I298" i="7" s="1"/>
  <c r="I299" i="7" s="1"/>
  <c r="I302" i="7" s="1"/>
  <c r="I303" i="7" s="1"/>
  <c r="I304" i="7" s="1"/>
  <c r="H296" i="7"/>
  <c r="H297" i="7" s="1"/>
  <c r="H293" i="7" s="1"/>
  <c r="H294" i="7" s="1"/>
  <c r="H295" i="7" s="1"/>
  <c r="H298" i="7" s="1"/>
  <c r="H299" i="7" s="1"/>
  <c r="H302" i="7" s="1"/>
  <c r="H303" i="7" s="1"/>
  <c r="H304" i="7" s="1"/>
  <c r="K230" i="7"/>
  <c r="K231" i="7" s="1"/>
  <c r="K227" i="7" s="1"/>
  <c r="K228" i="7" s="1"/>
  <c r="K229" i="7" s="1"/>
  <c r="K232" i="7" s="1"/>
  <c r="K233" i="7" s="1"/>
  <c r="K236" i="7" s="1"/>
  <c r="K237" i="7" s="1"/>
  <c r="J230" i="7"/>
  <c r="J231" i="7" s="1"/>
  <c r="J227" i="7" s="1"/>
  <c r="J228" i="7" s="1"/>
  <c r="J229" i="7" s="1"/>
  <c r="J232" i="7" s="1"/>
  <c r="J233" i="7" s="1"/>
  <c r="I230" i="7"/>
  <c r="I231" i="7" s="1"/>
  <c r="I227" i="7" s="1"/>
  <c r="I228" i="7" s="1"/>
  <c r="I229" i="7" s="1"/>
  <c r="I232" i="7" s="1"/>
  <c r="I233" i="7" s="1"/>
  <c r="H230" i="7"/>
  <c r="H231" i="7" s="1"/>
  <c r="H227" i="7" s="1"/>
  <c r="H228" i="7" s="1"/>
  <c r="H229" i="7" s="1"/>
  <c r="H232" i="7" s="1"/>
  <c r="H233" i="7" s="1"/>
  <c r="K208" i="7"/>
  <c r="K209" i="7" s="1"/>
  <c r="K205" i="7" s="1"/>
  <c r="K206" i="7" s="1"/>
  <c r="K207" i="7" s="1"/>
  <c r="K210" i="7" s="1"/>
  <c r="K211" i="7" s="1"/>
  <c r="K214" i="7" s="1"/>
  <c r="K215" i="7" s="1"/>
  <c r="K216" i="7" s="1"/>
  <c r="J208" i="7"/>
  <c r="J209" i="7" s="1"/>
  <c r="J205" i="7" s="1"/>
  <c r="J206" i="7" s="1"/>
  <c r="J207" i="7" s="1"/>
  <c r="J210" i="7" s="1"/>
  <c r="J211" i="7" s="1"/>
  <c r="J214" i="7" s="1"/>
  <c r="J215" i="7" s="1"/>
  <c r="J216" i="7" s="1"/>
  <c r="I208" i="7"/>
  <c r="I209" i="7" s="1"/>
  <c r="I205" i="7" s="1"/>
  <c r="I206" i="7" s="1"/>
  <c r="I207" i="7" s="1"/>
  <c r="I210" i="7" s="1"/>
  <c r="I211" i="7" s="1"/>
  <c r="I214" i="7" s="1"/>
  <c r="I215" i="7" s="1"/>
  <c r="I216" i="7" s="1"/>
  <c r="I223" i="7" s="1"/>
  <c r="I225" i="7" s="1"/>
  <c r="H208" i="7"/>
  <c r="H209" i="7" s="1"/>
  <c r="H205" i="7" s="1"/>
  <c r="H206" i="7" s="1"/>
  <c r="H207" i="7" s="1"/>
  <c r="H210" i="7" s="1"/>
  <c r="H211" i="7" s="1"/>
  <c r="H214" i="7" s="1"/>
  <c r="H215" i="7" s="1"/>
  <c r="H216" i="7" s="1"/>
  <c r="K186" i="7"/>
  <c r="K187" i="7" s="1"/>
  <c r="K183" i="7" s="1"/>
  <c r="K184" i="7" s="1"/>
  <c r="K185" i="7" s="1"/>
  <c r="K188" i="7" s="1"/>
  <c r="K189" i="7" s="1"/>
  <c r="K192" i="7" s="1"/>
  <c r="K193" i="7" s="1"/>
  <c r="K194" i="7" s="1"/>
  <c r="J186" i="7"/>
  <c r="J187" i="7" s="1"/>
  <c r="J183" i="7" s="1"/>
  <c r="J184" i="7" s="1"/>
  <c r="J185" i="7" s="1"/>
  <c r="J188" i="7" s="1"/>
  <c r="J189" i="7" s="1"/>
  <c r="J192" i="7" s="1"/>
  <c r="J193" i="7" s="1"/>
  <c r="J194" i="7" s="1"/>
  <c r="I186" i="7"/>
  <c r="I187" i="7" s="1"/>
  <c r="I183" i="7" s="1"/>
  <c r="I184" i="7" s="1"/>
  <c r="I185" i="7" s="1"/>
  <c r="I188" i="7" s="1"/>
  <c r="I189" i="7" s="1"/>
  <c r="I192" i="7" s="1"/>
  <c r="I193" i="7" s="1"/>
  <c r="I194" i="7" s="1"/>
  <c r="H186" i="7"/>
  <c r="H187" i="7" s="1"/>
  <c r="H183" i="7" s="1"/>
  <c r="H184" i="7" s="1"/>
  <c r="H185" i="7" s="1"/>
  <c r="H188" i="7" s="1"/>
  <c r="H189" i="7" s="1"/>
  <c r="H192" i="7" s="1"/>
  <c r="H193" i="7" s="1"/>
  <c r="H194" i="7" s="1"/>
  <c r="K164" i="7"/>
  <c r="K165" i="7" s="1"/>
  <c r="K161" i="7" s="1"/>
  <c r="K162" i="7" s="1"/>
  <c r="K163" i="7" s="1"/>
  <c r="K166" i="7" s="1"/>
  <c r="K167" i="7" s="1"/>
  <c r="K170" i="7" s="1"/>
  <c r="K171" i="7" s="1"/>
  <c r="K172" i="7" s="1"/>
  <c r="J164" i="7"/>
  <c r="J165" i="7" s="1"/>
  <c r="J161" i="7" s="1"/>
  <c r="J162" i="7" s="1"/>
  <c r="J163" i="7" s="1"/>
  <c r="J166" i="7" s="1"/>
  <c r="J167" i="7" s="1"/>
  <c r="J170" i="7" s="1"/>
  <c r="J171" i="7" s="1"/>
  <c r="J172" i="7" s="1"/>
  <c r="I164" i="7"/>
  <c r="I165" i="7" s="1"/>
  <c r="I161" i="7" s="1"/>
  <c r="I162" i="7" s="1"/>
  <c r="I163" i="7" s="1"/>
  <c r="I166" i="7" s="1"/>
  <c r="I167" i="7" s="1"/>
  <c r="I170" i="7" s="1"/>
  <c r="I171" i="7" s="1"/>
  <c r="I172" i="7" s="1"/>
  <c r="I179" i="7" s="1"/>
  <c r="I181" i="7" s="1"/>
  <c r="H164" i="7"/>
  <c r="H165" i="7" s="1"/>
  <c r="H161" i="7" s="1"/>
  <c r="H162" i="7" s="1"/>
  <c r="H163" i="7" s="1"/>
  <c r="H166" i="7" s="1"/>
  <c r="H167" i="7" s="1"/>
  <c r="H170" i="7" s="1"/>
  <c r="H171" i="7" s="1"/>
  <c r="H172" i="7" s="1"/>
  <c r="K142" i="7"/>
  <c r="K143" i="7" s="1"/>
  <c r="K139" i="7" s="1"/>
  <c r="K140" i="7" s="1"/>
  <c r="K141" i="7" s="1"/>
  <c r="K144" i="7" s="1"/>
  <c r="K145" i="7" s="1"/>
  <c r="K148" i="7" s="1"/>
  <c r="K149" i="7" s="1"/>
  <c r="K150" i="7" s="1"/>
  <c r="J142" i="7"/>
  <c r="J143" i="7" s="1"/>
  <c r="J139" i="7" s="1"/>
  <c r="J140" i="7" s="1"/>
  <c r="J141" i="7" s="1"/>
  <c r="J144" i="7" s="1"/>
  <c r="J145" i="7" s="1"/>
  <c r="J148" i="7" s="1"/>
  <c r="J149" i="7" s="1"/>
  <c r="J150" i="7" s="1"/>
  <c r="I142" i="7"/>
  <c r="I143" i="7" s="1"/>
  <c r="I139" i="7" s="1"/>
  <c r="I140" i="7" s="1"/>
  <c r="I141" i="7" s="1"/>
  <c r="I144" i="7" s="1"/>
  <c r="I145" i="7" s="1"/>
  <c r="I148" i="7" s="1"/>
  <c r="I149" i="7" s="1"/>
  <c r="I150" i="7" s="1"/>
  <c r="H142" i="7"/>
  <c r="H143" i="7" s="1"/>
  <c r="H139" i="7" s="1"/>
  <c r="H140" i="7" s="1"/>
  <c r="H141" i="7" s="1"/>
  <c r="H144" i="7" s="1"/>
  <c r="H145" i="7" s="1"/>
  <c r="H148" i="7" s="1"/>
  <c r="H149" i="7" s="1"/>
  <c r="H150" i="7" s="1"/>
  <c r="K123" i="7"/>
  <c r="K126" i="7" s="1"/>
  <c r="K127" i="7" s="1"/>
  <c r="J123" i="7"/>
  <c r="J126" i="7" s="1"/>
  <c r="J127" i="7" s="1"/>
  <c r="I123" i="7"/>
  <c r="I126" i="7" s="1"/>
  <c r="I127" i="7" s="1"/>
  <c r="H123" i="7"/>
  <c r="H126" i="7" s="1"/>
  <c r="H127" i="7" s="1"/>
  <c r="K98" i="7"/>
  <c r="K99" i="7" s="1"/>
  <c r="K95" i="7" s="1"/>
  <c r="K96" i="7" s="1"/>
  <c r="K97" i="7" s="1"/>
  <c r="K100" i="7" s="1"/>
  <c r="K101" i="7" s="1"/>
  <c r="K104" i="7" s="1"/>
  <c r="K105" i="7" s="1"/>
  <c r="K106" i="7" s="1"/>
  <c r="J98" i="7"/>
  <c r="J99" i="7" s="1"/>
  <c r="J95" i="7" s="1"/>
  <c r="J96" i="7" s="1"/>
  <c r="J97" i="7" s="1"/>
  <c r="J100" i="7" s="1"/>
  <c r="J101" i="7" s="1"/>
  <c r="J104" i="7" s="1"/>
  <c r="J105" i="7" s="1"/>
  <c r="J106" i="7" s="1"/>
  <c r="I98" i="7"/>
  <c r="I99" i="7" s="1"/>
  <c r="I95" i="7" s="1"/>
  <c r="I96" i="7" s="1"/>
  <c r="I97" i="7" s="1"/>
  <c r="I100" i="7" s="1"/>
  <c r="I101" i="7" s="1"/>
  <c r="I104" i="7" s="1"/>
  <c r="I105" i="7" s="1"/>
  <c r="I106" i="7" s="1"/>
  <c r="H98" i="7"/>
  <c r="H99" i="7" s="1"/>
  <c r="H95" i="7" s="1"/>
  <c r="H96" i="7" s="1"/>
  <c r="H97" i="7" s="1"/>
  <c r="H100" i="7" s="1"/>
  <c r="H101" i="7" s="1"/>
  <c r="H104" i="7" s="1"/>
  <c r="H105" i="7" s="1"/>
  <c r="H106" i="7" s="1"/>
  <c r="K77" i="7"/>
  <c r="K78" i="7" s="1"/>
  <c r="K74" i="7" s="1"/>
  <c r="K75" i="7" s="1"/>
  <c r="K76" i="7" s="1"/>
  <c r="K79" i="7" s="1"/>
  <c r="K80" i="7" s="1"/>
  <c r="K83" i="7" s="1"/>
  <c r="K84" i="7" s="1"/>
  <c r="K85" i="7" s="1"/>
  <c r="J77" i="7"/>
  <c r="J78" i="7" s="1"/>
  <c r="J74" i="7" s="1"/>
  <c r="J75" i="7" s="1"/>
  <c r="J76" i="7" s="1"/>
  <c r="J79" i="7" s="1"/>
  <c r="J80" i="7" s="1"/>
  <c r="J83" i="7" s="1"/>
  <c r="J84" i="7" s="1"/>
  <c r="J85" i="7" s="1"/>
  <c r="I77" i="7"/>
  <c r="I78" i="7" s="1"/>
  <c r="I74" i="7" s="1"/>
  <c r="I75" i="7" s="1"/>
  <c r="I76" i="7" s="1"/>
  <c r="I79" i="7" s="1"/>
  <c r="I80" i="7" s="1"/>
  <c r="I83" i="7" s="1"/>
  <c r="I84" i="7" s="1"/>
  <c r="I85" i="7" s="1"/>
  <c r="H77" i="7"/>
  <c r="H78" i="7" s="1"/>
  <c r="H74" i="7" s="1"/>
  <c r="H75" i="7" s="1"/>
  <c r="H76" i="7" s="1"/>
  <c r="H79" i="7" s="1"/>
  <c r="H80" i="7" s="1"/>
  <c r="H83" i="7" s="1"/>
  <c r="H84" i="7" s="1"/>
  <c r="H85" i="7" s="1"/>
  <c r="K55" i="7"/>
  <c r="K56" i="7" s="1"/>
  <c r="K52" i="7" s="1"/>
  <c r="K53" i="7" s="1"/>
  <c r="K54" i="7" s="1"/>
  <c r="K57" i="7" s="1"/>
  <c r="K58" i="7" s="1"/>
  <c r="K61" i="7" s="1"/>
  <c r="K62" i="7" s="1"/>
  <c r="K63" i="7" s="1"/>
  <c r="J55" i="7"/>
  <c r="J56" i="7" s="1"/>
  <c r="J52" i="7" s="1"/>
  <c r="J53" i="7" s="1"/>
  <c r="J54" i="7" s="1"/>
  <c r="J57" i="7" s="1"/>
  <c r="J58" i="7" s="1"/>
  <c r="J61" i="7" s="1"/>
  <c r="J62" i="7" s="1"/>
  <c r="J63" i="7" s="1"/>
  <c r="I55" i="7"/>
  <c r="I56" i="7" s="1"/>
  <c r="I52" i="7" s="1"/>
  <c r="I53" i="7" s="1"/>
  <c r="I54" i="7" s="1"/>
  <c r="I57" i="7" s="1"/>
  <c r="I58" i="7" s="1"/>
  <c r="I61" i="7" s="1"/>
  <c r="I62" i="7" s="1"/>
  <c r="I63" i="7" s="1"/>
  <c r="H55" i="7"/>
  <c r="H56" i="7" s="1"/>
  <c r="H52" i="7" s="1"/>
  <c r="H53" i="7" s="1"/>
  <c r="H54" i="7" s="1"/>
  <c r="H57" i="7" s="1"/>
  <c r="H58" i="7" s="1"/>
  <c r="H61" i="7" s="1"/>
  <c r="H62" i="7" s="1"/>
  <c r="H63" i="7" s="1"/>
  <c r="K36" i="7"/>
  <c r="K37" i="7" s="1"/>
  <c r="K40" i="7" s="1"/>
  <c r="K41" i="7" s="1"/>
  <c r="K42" i="7" s="1"/>
  <c r="J36" i="7"/>
  <c r="J37" i="7" s="1"/>
  <c r="J40" i="7" s="1"/>
  <c r="J41" i="7" s="1"/>
  <c r="J42" i="7" s="1"/>
  <c r="I36" i="7"/>
  <c r="I37" i="7" s="1"/>
  <c r="I40" i="7" s="1"/>
  <c r="I41" i="7" s="1"/>
  <c r="I42" i="7" s="1"/>
  <c r="H36" i="7"/>
  <c r="H37" i="7" s="1"/>
  <c r="H40" i="7" s="1"/>
  <c r="H41" i="7" s="1"/>
  <c r="H42" i="7" s="1"/>
  <c r="G325" i="4"/>
  <c r="G342" i="4" s="1"/>
  <c r="K223" i="7" l="1"/>
  <c r="K225" i="7" s="1"/>
  <c r="K217" i="7"/>
  <c r="K218" i="7" s="1"/>
  <c r="K219" i="7" s="1"/>
  <c r="K220" i="7" s="1"/>
  <c r="K221" i="7" s="1"/>
  <c r="K222" i="7" s="1"/>
  <c r="H311" i="7"/>
  <c r="H313" i="7" s="1"/>
  <c r="H305" i="7"/>
  <c r="H306" i="7" s="1"/>
  <c r="H307" i="7" s="1"/>
  <c r="H308" i="7" s="1"/>
  <c r="H309" i="7" s="1"/>
  <c r="H310" i="7" s="1"/>
  <c r="K70" i="7"/>
  <c r="K72" i="7" s="1"/>
  <c r="K64" i="7"/>
  <c r="K65" i="7" s="1"/>
  <c r="K66" i="7" s="1"/>
  <c r="K67" i="7" s="1"/>
  <c r="K68" i="7" s="1"/>
  <c r="K69" i="7" s="1"/>
  <c r="J113" i="7"/>
  <c r="J115" i="7" s="1"/>
  <c r="J107" i="7"/>
  <c r="J108" i="7" s="1"/>
  <c r="J109" i="7" s="1"/>
  <c r="J110" i="7" s="1"/>
  <c r="J111" i="7" s="1"/>
  <c r="J112" i="7" s="1"/>
  <c r="J49" i="7"/>
  <c r="J43" i="7"/>
  <c r="J44" i="7" s="1"/>
  <c r="J45" i="7" s="1"/>
  <c r="J46" i="7" s="1"/>
  <c r="J47" i="7" s="1"/>
  <c r="J48" i="7" s="1"/>
  <c r="H70" i="7"/>
  <c r="H72" i="7" s="1"/>
  <c r="H64" i="7"/>
  <c r="H65" i="7" s="1"/>
  <c r="H66" i="7" s="1"/>
  <c r="H67" i="7" s="1"/>
  <c r="H68" i="7" s="1"/>
  <c r="H69" i="7" s="1"/>
  <c r="J86" i="7"/>
  <c r="J87" i="7" s="1"/>
  <c r="J88" i="7" s="1"/>
  <c r="J89" i="7" s="1"/>
  <c r="J90" i="7" s="1"/>
  <c r="J91" i="7" s="1"/>
  <c r="J92" i="7"/>
  <c r="J129" i="7"/>
  <c r="J130" i="7" s="1"/>
  <c r="K179" i="7"/>
  <c r="K181" i="7" s="1"/>
  <c r="K173" i="7"/>
  <c r="K174" i="7" s="1"/>
  <c r="K175" i="7" s="1"/>
  <c r="K176" i="7" s="1"/>
  <c r="K177" i="7" s="1"/>
  <c r="K178" i="7" s="1"/>
  <c r="I443" i="7"/>
  <c r="I445" i="7" s="1"/>
  <c r="I437" i="7"/>
  <c r="I438" i="7" s="1"/>
  <c r="I439" i="7" s="1"/>
  <c r="I440" i="7" s="1"/>
  <c r="I441" i="7" s="1"/>
  <c r="I442" i="7" s="1"/>
  <c r="K49" i="7"/>
  <c r="K43" i="7"/>
  <c r="K44" i="7" s="1"/>
  <c r="K45" i="7" s="1"/>
  <c r="K46" i="7" s="1"/>
  <c r="K47" i="7" s="1"/>
  <c r="K48" i="7" s="1"/>
  <c r="K92" i="7"/>
  <c r="K86" i="7"/>
  <c r="K87" i="7" s="1"/>
  <c r="K88" i="7" s="1"/>
  <c r="K89" i="7" s="1"/>
  <c r="K90" i="7" s="1"/>
  <c r="K91" i="7" s="1"/>
  <c r="H113" i="7"/>
  <c r="H115" i="7" s="1"/>
  <c r="H107" i="7"/>
  <c r="H108" i="7" s="1"/>
  <c r="H109" i="7" s="1"/>
  <c r="H110" i="7" s="1"/>
  <c r="H111" i="7" s="1"/>
  <c r="H112" i="7" s="1"/>
  <c r="I129" i="7"/>
  <c r="I130" i="7" s="1"/>
  <c r="J173" i="7"/>
  <c r="J174" i="7" s="1"/>
  <c r="J175" i="7" s="1"/>
  <c r="J176" i="7" s="1"/>
  <c r="J177" i="7" s="1"/>
  <c r="J178" i="7" s="1"/>
  <c r="J179" i="7"/>
  <c r="J181" i="7" s="1"/>
  <c r="J217" i="7"/>
  <c r="J218" i="7" s="1"/>
  <c r="J219" i="7" s="1"/>
  <c r="J220" i="7" s="1"/>
  <c r="J221" i="7" s="1"/>
  <c r="J222" i="7" s="1"/>
  <c r="J223" i="7"/>
  <c r="J225" i="7" s="1"/>
  <c r="J327" i="7"/>
  <c r="J328" i="7" s="1"/>
  <c r="J329" i="7" s="1"/>
  <c r="J330" i="7" s="1"/>
  <c r="J331" i="7" s="1"/>
  <c r="J332" i="7" s="1"/>
  <c r="J333" i="7"/>
  <c r="J335" i="7" s="1"/>
  <c r="H43" i="7"/>
  <c r="H44" i="7" s="1"/>
  <c r="H45" i="7" s="1"/>
  <c r="H46" i="7" s="1"/>
  <c r="H47" i="7" s="1"/>
  <c r="H48" i="7" s="1"/>
  <c r="H49" i="7"/>
  <c r="I64" i="7"/>
  <c r="I65" i="7" s="1"/>
  <c r="I66" i="7" s="1"/>
  <c r="I67" i="7" s="1"/>
  <c r="I68" i="7" s="1"/>
  <c r="I69" i="7" s="1"/>
  <c r="I70" i="7"/>
  <c r="I72" i="7" s="1"/>
  <c r="H92" i="7"/>
  <c r="H86" i="7"/>
  <c r="H87" i="7" s="1"/>
  <c r="H88" i="7" s="1"/>
  <c r="H89" i="7" s="1"/>
  <c r="H90" i="7" s="1"/>
  <c r="H91" i="7" s="1"/>
  <c r="I113" i="7"/>
  <c r="I115" i="7" s="1"/>
  <c r="I107" i="7"/>
  <c r="I108" i="7" s="1"/>
  <c r="I109" i="7" s="1"/>
  <c r="I110" i="7" s="1"/>
  <c r="I111" i="7" s="1"/>
  <c r="I112" i="7" s="1"/>
  <c r="K129" i="7"/>
  <c r="K130" i="7" s="1"/>
  <c r="H151" i="7"/>
  <c r="H152" i="7" s="1"/>
  <c r="H153" i="7" s="1"/>
  <c r="H154" i="7" s="1"/>
  <c r="H155" i="7" s="1"/>
  <c r="H156" i="7" s="1"/>
  <c r="H157" i="7"/>
  <c r="H159" i="7" s="1"/>
  <c r="J195" i="7"/>
  <c r="J196" i="7" s="1"/>
  <c r="J197" i="7" s="1"/>
  <c r="J198" i="7" s="1"/>
  <c r="J199" i="7" s="1"/>
  <c r="J200" i="7" s="1"/>
  <c r="J201" i="7"/>
  <c r="J203" i="7" s="1"/>
  <c r="K201" i="7"/>
  <c r="K203" i="7" s="1"/>
  <c r="K195" i="7"/>
  <c r="K196" i="7" s="1"/>
  <c r="K197" i="7" s="1"/>
  <c r="K198" i="7" s="1"/>
  <c r="K199" i="7" s="1"/>
  <c r="K200" i="7" s="1"/>
  <c r="J239" i="7"/>
  <c r="J240" i="7" s="1"/>
  <c r="J236" i="7"/>
  <c r="J237" i="7" s="1"/>
  <c r="I311" i="7"/>
  <c r="I313" i="7" s="1"/>
  <c r="I305" i="7"/>
  <c r="I306" i="7" s="1"/>
  <c r="I307" i="7" s="1"/>
  <c r="I308" i="7" s="1"/>
  <c r="I309" i="7" s="1"/>
  <c r="I310" i="7" s="1"/>
  <c r="K305" i="7"/>
  <c r="K306" i="7" s="1"/>
  <c r="K307" i="7" s="1"/>
  <c r="K308" i="7" s="1"/>
  <c r="K309" i="7" s="1"/>
  <c r="K310" i="7" s="1"/>
  <c r="K311" i="7"/>
  <c r="K313" i="7" s="1"/>
  <c r="I43" i="7"/>
  <c r="I44" i="7" s="1"/>
  <c r="I45" i="7" s="1"/>
  <c r="I46" i="7" s="1"/>
  <c r="I47" i="7" s="1"/>
  <c r="I48" i="7" s="1"/>
  <c r="I49" i="7"/>
  <c r="J70" i="7"/>
  <c r="J72" i="7" s="1"/>
  <c r="J64" i="7"/>
  <c r="J65" i="7" s="1"/>
  <c r="J66" i="7" s="1"/>
  <c r="J67" i="7" s="1"/>
  <c r="J68" i="7" s="1"/>
  <c r="J69" i="7" s="1"/>
  <c r="I86" i="7"/>
  <c r="I87" i="7" s="1"/>
  <c r="I88" i="7" s="1"/>
  <c r="I89" i="7" s="1"/>
  <c r="I90" i="7" s="1"/>
  <c r="I91" i="7" s="1"/>
  <c r="I92" i="7"/>
  <c r="K107" i="7"/>
  <c r="K108" i="7" s="1"/>
  <c r="K109" i="7" s="1"/>
  <c r="K110" i="7" s="1"/>
  <c r="K111" i="7" s="1"/>
  <c r="K112" i="7" s="1"/>
  <c r="K113" i="7"/>
  <c r="K115" i="7" s="1"/>
  <c r="H129" i="7"/>
  <c r="H130" i="7" s="1"/>
  <c r="J151" i="7"/>
  <c r="J152" i="7" s="1"/>
  <c r="J153" i="7" s="1"/>
  <c r="J154" i="7" s="1"/>
  <c r="J155" i="7" s="1"/>
  <c r="J156" i="7" s="1"/>
  <c r="J157" i="7"/>
  <c r="J159" i="7" s="1"/>
  <c r="K157" i="7"/>
  <c r="K159" i="7" s="1"/>
  <c r="K151" i="7"/>
  <c r="K152" i="7" s="1"/>
  <c r="K153" i="7" s="1"/>
  <c r="K154" i="7" s="1"/>
  <c r="K155" i="7" s="1"/>
  <c r="K156" i="7" s="1"/>
  <c r="H173" i="7"/>
  <c r="H174" i="7" s="1"/>
  <c r="H175" i="7" s="1"/>
  <c r="H176" i="7" s="1"/>
  <c r="H177" i="7" s="1"/>
  <c r="H178" i="7" s="1"/>
  <c r="H179" i="7"/>
  <c r="H181" i="7" s="1"/>
  <c r="H195" i="7"/>
  <c r="H196" i="7" s="1"/>
  <c r="H197" i="7" s="1"/>
  <c r="H198" i="7" s="1"/>
  <c r="H199" i="7" s="1"/>
  <c r="H200" i="7" s="1"/>
  <c r="H201" i="7"/>
  <c r="H203" i="7" s="1"/>
  <c r="H217" i="7"/>
  <c r="H218" i="7" s="1"/>
  <c r="H219" i="7" s="1"/>
  <c r="H220" i="7" s="1"/>
  <c r="H221" i="7" s="1"/>
  <c r="H222" i="7" s="1"/>
  <c r="H223" i="7"/>
  <c r="H225" i="7" s="1"/>
  <c r="J349" i="7"/>
  <c r="J350" i="7" s="1"/>
  <c r="J351" i="7" s="1"/>
  <c r="J352" i="7" s="1"/>
  <c r="J353" i="7" s="1"/>
  <c r="J354" i="7" s="1"/>
  <c r="J355" i="7"/>
  <c r="H443" i="7"/>
  <c r="H445" i="7" s="1"/>
  <c r="H437" i="7"/>
  <c r="H438" i="7" s="1"/>
  <c r="H439" i="7" s="1"/>
  <c r="H440" i="7" s="1"/>
  <c r="H441" i="7" s="1"/>
  <c r="H442" i="7" s="1"/>
  <c r="H239" i="7"/>
  <c r="H240" i="7" s="1"/>
  <c r="H236" i="7"/>
  <c r="H237" i="7" s="1"/>
  <c r="H355" i="7"/>
  <c r="H349" i="7"/>
  <c r="H350" i="7" s="1"/>
  <c r="H351" i="7" s="1"/>
  <c r="H352" i="7" s="1"/>
  <c r="H353" i="7" s="1"/>
  <c r="H354" i="7" s="1"/>
  <c r="J415" i="7"/>
  <c r="J416" i="7" s="1"/>
  <c r="J417" i="7" s="1"/>
  <c r="J418" i="7" s="1"/>
  <c r="J419" i="7" s="1"/>
  <c r="J420" i="7" s="1"/>
  <c r="J421" i="7"/>
  <c r="J423" i="7" s="1"/>
  <c r="I487" i="7"/>
  <c r="I481" i="7"/>
  <c r="I482" i="7" s="1"/>
  <c r="I483" i="7" s="1"/>
  <c r="I484" i="7" s="1"/>
  <c r="I485" i="7" s="1"/>
  <c r="I486" i="7" s="1"/>
  <c r="I151" i="7"/>
  <c r="I152" i="7" s="1"/>
  <c r="I153" i="7" s="1"/>
  <c r="I154" i="7" s="1"/>
  <c r="I155" i="7" s="1"/>
  <c r="I156" i="7" s="1"/>
  <c r="I157" i="7"/>
  <c r="I159" i="7" s="1"/>
  <c r="I173" i="7"/>
  <c r="I174" i="7" s="1"/>
  <c r="I175" i="7" s="1"/>
  <c r="I176" i="7" s="1"/>
  <c r="I177" i="7" s="1"/>
  <c r="I178" i="7" s="1"/>
  <c r="I236" i="7"/>
  <c r="I237" i="7" s="1"/>
  <c r="I239" i="7"/>
  <c r="I240" i="7" s="1"/>
  <c r="K241" i="7"/>
  <c r="K242" i="7" s="1"/>
  <c r="K238" i="7"/>
  <c r="K239" i="7"/>
  <c r="K240" i="7" s="1"/>
  <c r="K333" i="7"/>
  <c r="K335" i="7" s="1"/>
  <c r="K327" i="7"/>
  <c r="K328" i="7" s="1"/>
  <c r="K329" i="7" s="1"/>
  <c r="K330" i="7" s="1"/>
  <c r="K331" i="7" s="1"/>
  <c r="K332" i="7" s="1"/>
  <c r="H421" i="7"/>
  <c r="H423" i="7" s="1"/>
  <c r="H415" i="7"/>
  <c r="H416" i="7" s="1"/>
  <c r="H417" i="7" s="1"/>
  <c r="H418" i="7" s="1"/>
  <c r="H419" i="7" s="1"/>
  <c r="H420" i="7" s="1"/>
  <c r="J305" i="7"/>
  <c r="J306" i="7" s="1"/>
  <c r="J307" i="7" s="1"/>
  <c r="J308" i="7" s="1"/>
  <c r="J309" i="7" s="1"/>
  <c r="J310" i="7" s="1"/>
  <c r="J311" i="7"/>
  <c r="J313" i="7" s="1"/>
  <c r="H377" i="7"/>
  <c r="H371" i="7"/>
  <c r="H372" i="7" s="1"/>
  <c r="H373" i="7" s="1"/>
  <c r="H374" i="7" s="1"/>
  <c r="H375" i="7" s="1"/>
  <c r="H376" i="7" s="1"/>
  <c r="I399" i="7"/>
  <c r="I401" i="7" s="1"/>
  <c r="I393" i="7"/>
  <c r="I394" i="7" s="1"/>
  <c r="I395" i="7" s="1"/>
  <c r="I396" i="7" s="1"/>
  <c r="I397" i="7" s="1"/>
  <c r="I398" i="7" s="1"/>
  <c r="I333" i="7"/>
  <c r="I335" i="7" s="1"/>
  <c r="I327" i="7"/>
  <c r="I328" i="7" s="1"/>
  <c r="I329" i="7" s="1"/>
  <c r="I330" i="7" s="1"/>
  <c r="I331" i="7" s="1"/>
  <c r="I332" i="7" s="1"/>
  <c r="H327" i="7"/>
  <c r="H328" i="7" s="1"/>
  <c r="H329" i="7" s="1"/>
  <c r="H330" i="7" s="1"/>
  <c r="H331" i="7" s="1"/>
  <c r="H332" i="7" s="1"/>
  <c r="I355" i="7"/>
  <c r="I349" i="7"/>
  <c r="I350" i="7" s="1"/>
  <c r="I351" i="7" s="1"/>
  <c r="I352" i="7" s="1"/>
  <c r="I353" i="7" s="1"/>
  <c r="I354" i="7" s="1"/>
  <c r="K377" i="7"/>
  <c r="K371" i="7"/>
  <c r="K372" i="7" s="1"/>
  <c r="K373" i="7" s="1"/>
  <c r="K374" i="7" s="1"/>
  <c r="K375" i="7" s="1"/>
  <c r="K376" i="7" s="1"/>
  <c r="H393" i="7"/>
  <c r="H394" i="7" s="1"/>
  <c r="H395" i="7" s="1"/>
  <c r="H396" i="7" s="1"/>
  <c r="H397" i="7" s="1"/>
  <c r="H398" i="7" s="1"/>
  <c r="H399" i="7"/>
  <c r="H401" i="7" s="1"/>
  <c r="I421" i="7"/>
  <c r="I423" i="7" s="1"/>
  <c r="I415" i="7"/>
  <c r="I416" i="7" s="1"/>
  <c r="I417" i="7" s="1"/>
  <c r="I418" i="7" s="1"/>
  <c r="I419" i="7" s="1"/>
  <c r="I420" i="7" s="1"/>
  <c r="I195" i="7"/>
  <c r="I196" i="7" s="1"/>
  <c r="I197" i="7" s="1"/>
  <c r="I198" i="7" s="1"/>
  <c r="I199" i="7" s="1"/>
  <c r="I200" i="7" s="1"/>
  <c r="I201" i="7"/>
  <c r="I203" i="7" s="1"/>
  <c r="I217" i="7"/>
  <c r="I218" i="7" s="1"/>
  <c r="I219" i="7" s="1"/>
  <c r="I220" i="7" s="1"/>
  <c r="I221" i="7" s="1"/>
  <c r="I222" i="7" s="1"/>
  <c r="I377" i="7"/>
  <c r="I371" i="7"/>
  <c r="I372" i="7" s="1"/>
  <c r="I373" i="7" s="1"/>
  <c r="I374" i="7" s="1"/>
  <c r="I375" i="7" s="1"/>
  <c r="I376" i="7" s="1"/>
  <c r="J393" i="7"/>
  <c r="J394" i="7" s="1"/>
  <c r="J395" i="7" s="1"/>
  <c r="J396" i="7" s="1"/>
  <c r="J397" i="7" s="1"/>
  <c r="J398" i="7" s="1"/>
  <c r="J399" i="7"/>
  <c r="J401" i="7" s="1"/>
  <c r="K415" i="7"/>
  <c r="K416" i="7" s="1"/>
  <c r="K417" i="7" s="1"/>
  <c r="K418" i="7" s="1"/>
  <c r="K419" i="7" s="1"/>
  <c r="K420" i="7" s="1"/>
  <c r="K421" i="7"/>
  <c r="K423" i="7" s="1"/>
  <c r="K349" i="7"/>
  <c r="K350" i="7" s="1"/>
  <c r="K351" i="7" s="1"/>
  <c r="K352" i="7" s="1"/>
  <c r="K353" i="7" s="1"/>
  <c r="K354" i="7" s="1"/>
  <c r="K355" i="7"/>
  <c r="J371" i="7"/>
  <c r="J372" i="7" s="1"/>
  <c r="J373" i="7" s="1"/>
  <c r="J374" i="7" s="1"/>
  <c r="J375" i="7" s="1"/>
  <c r="J376" i="7" s="1"/>
  <c r="J377" i="7"/>
  <c r="K393" i="7"/>
  <c r="K394" i="7" s="1"/>
  <c r="K395" i="7" s="1"/>
  <c r="K396" i="7" s="1"/>
  <c r="K397" i="7" s="1"/>
  <c r="K398" i="7" s="1"/>
  <c r="K399" i="7"/>
  <c r="K401" i="7" s="1"/>
  <c r="J437" i="7"/>
  <c r="J438" i="7" s="1"/>
  <c r="J439" i="7" s="1"/>
  <c r="J440" i="7" s="1"/>
  <c r="J441" i="7" s="1"/>
  <c r="J442" i="7" s="1"/>
  <c r="J443" i="7"/>
  <c r="J445" i="7" s="1"/>
  <c r="K437" i="7"/>
  <c r="K438" i="7" s="1"/>
  <c r="K439" i="7" s="1"/>
  <c r="K440" i="7" s="1"/>
  <c r="K441" i="7" s="1"/>
  <c r="K442" i="7" s="1"/>
  <c r="K443" i="7"/>
  <c r="K445" i="7" s="1"/>
  <c r="J487" i="7"/>
  <c r="J481" i="7"/>
  <c r="J482" i="7" s="1"/>
  <c r="J483" i="7" s="1"/>
  <c r="J484" i="7" s="1"/>
  <c r="J485" i="7" s="1"/>
  <c r="J486" i="7" s="1"/>
  <c r="H509" i="7"/>
  <c r="H511" i="7" s="1"/>
  <c r="H503" i="7"/>
  <c r="H504" i="7" s="1"/>
  <c r="H505" i="7" s="1"/>
  <c r="H506" i="7" s="1"/>
  <c r="H507" i="7" s="1"/>
  <c r="H508" i="7" s="1"/>
  <c r="I509" i="7"/>
  <c r="I511" i="7" s="1"/>
  <c r="I503" i="7"/>
  <c r="I504" i="7" s="1"/>
  <c r="I505" i="7" s="1"/>
  <c r="I506" i="7" s="1"/>
  <c r="I507" i="7" s="1"/>
  <c r="I508" i="7" s="1"/>
  <c r="K509" i="7"/>
  <c r="K511" i="7" s="1"/>
  <c r="K503" i="7"/>
  <c r="K504" i="7" s="1"/>
  <c r="K505" i="7" s="1"/>
  <c r="K506" i="7" s="1"/>
  <c r="K507" i="7" s="1"/>
  <c r="K508" i="7" s="1"/>
  <c r="K487" i="7"/>
  <c r="K481" i="7"/>
  <c r="K482" i="7" s="1"/>
  <c r="K483" i="7" s="1"/>
  <c r="K484" i="7" s="1"/>
  <c r="K485" i="7" s="1"/>
  <c r="K486" i="7" s="1"/>
  <c r="H487" i="7"/>
  <c r="H481" i="7"/>
  <c r="H482" i="7" s="1"/>
  <c r="H483" i="7" s="1"/>
  <c r="H484" i="7" s="1"/>
  <c r="H485" i="7" s="1"/>
  <c r="H486" i="7" s="1"/>
  <c r="J509" i="7"/>
  <c r="J511" i="7" s="1"/>
  <c r="J503" i="7"/>
  <c r="J504" i="7" s="1"/>
  <c r="J505" i="7" s="1"/>
  <c r="J506" i="7" s="1"/>
  <c r="J507" i="7" s="1"/>
  <c r="J508" i="7" s="1"/>
  <c r="G327" i="4"/>
  <c r="H327" i="4" s="1"/>
  <c r="G331" i="4"/>
  <c r="G335" i="4"/>
  <c r="G339" i="4"/>
  <c r="G340" i="4"/>
  <c r="G332" i="4"/>
  <c r="G336" i="4"/>
  <c r="G343" i="4"/>
  <c r="G329" i="4"/>
  <c r="G333" i="4"/>
  <c r="G337" i="4"/>
  <c r="G341" i="4"/>
  <c r="G328" i="4"/>
  <c r="G326" i="4"/>
  <c r="G330" i="4"/>
  <c r="G334" i="4"/>
  <c r="G338" i="4"/>
  <c r="G347" i="4"/>
  <c r="G33" i="4"/>
  <c r="G52" i="4" s="1"/>
  <c r="H52" i="4" s="1"/>
  <c r="G12" i="4"/>
  <c r="G30" i="4" s="1"/>
  <c r="G405" i="4"/>
  <c r="H405" i="4" s="1"/>
  <c r="G404" i="4"/>
  <c r="H404" i="4" s="1"/>
  <c r="G403" i="4"/>
  <c r="H403" i="4" s="1"/>
  <c r="G402" i="4"/>
  <c r="H402" i="4" s="1"/>
  <c r="G401" i="4"/>
  <c r="H401" i="4" s="1"/>
  <c r="G400" i="4"/>
  <c r="H400" i="4" s="1"/>
  <c r="G399" i="4"/>
  <c r="H399" i="4" s="1"/>
  <c r="G398" i="4"/>
  <c r="H398" i="4" s="1"/>
  <c r="G397" i="4"/>
  <c r="H397" i="4" s="1"/>
  <c r="G396" i="4"/>
  <c r="H396" i="4" s="1"/>
  <c r="G395" i="4"/>
  <c r="H395" i="4" s="1"/>
  <c r="G394" i="4"/>
  <c r="H394" i="4" s="1"/>
  <c r="G393" i="4"/>
  <c r="H393" i="4" s="1"/>
  <c r="G392" i="4"/>
  <c r="H392" i="4" s="1"/>
  <c r="G391" i="4"/>
  <c r="G408" i="4" s="1"/>
  <c r="H408" i="4" s="1"/>
  <c r="G390" i="4"/>
  <c r="H390" i="4" s="1"/>
  <c r="G389" i="4"/>
  <c r="H389" i="4" s="1"/>
  <c r="G388" i="4"/>
  <c r="H388" i="4" s="1"/>
  <c r="H347" i="4"/>
  <c r="G349" i="4"/>
  <c r="H349" i="4" s="1"/>
  <c r="G348" i="4"/>
  <c r="H348" i="4" s="1"/>
  <c r="G363" i="4"/>
  <c r="H363" i="4" s="1"/>
  <c r="G362" i="4"/>
  <c r="H362" i="4" s="1"/>
  <c r="G361" i="4"/>
  <c r="H361" i="4" s="1"/>
  <c r="G360" i="4"/>
  <c r="H360" i="4" s="1"/>
  <c r="G359" i="4"/>
  <c r="G358" i="4"/>
  <c r="H358" i="4" s="1"/>
  <c r="G357" i="4"/>
  <c r="H357" i="4" s="1"/>
  <c r="G356" i="4"/>
  <c r="H356" i="4" s="1"/>
  <c r="G355" i="4"/>
  <c r="H355" i="4" s="1"/>
  <c r="G354" i="4"/>
  <c r="G353" i="4"/>
  <c r="H353" i="4" s="1"/>
  <c r="G352" i="4"/>
  <c r="H352" i="4" s="1"/>
  <c r="G351" i="4"/>
  <c r="G350" i="4"/>
  <c r="H350" i="4" s="1"/>
  <c r="H359" i="4"/>
  <c r="H354" i="4"/>
  <c r="H351" i="4"/>
  <c r="H325" i="4"/>
  <c r="G220" i="4"/>
  <c r="G233" i="4" s="1"/>
  <c r="H233" i="4" s="1"/>
  <c r="G115" i="4"/>
  <c r="G133" i="4" s="1"/>
  <c r="H133" i="4" s="1"/>
  <c r="G443" i="4"/>
  <c r="H443" i="4" s="1"/>
  <c r="G435" i="4"/>
  <c r="H435" i="4" s="1"/>
  <c r="G430" i="4"/>
  <c r="H430" i="4" s="1"/>
  <c r="G428" i="4"/>
  <c r="H428" i="4" s="1"/>
  <c r="G420" i="4"/>
  <c r="H420" i="4" s="1"/>
  <c r="G412" i="4"/>
  <c r="H412" i="4" s="1"/>
  <c r="G409" i="4"/>
  <c r="H409" i="4" s="1"/>
  <c r="G384" i="4"/>
  <c r="H384" i="4" s="1"/>
  <c r="G376" i="4"/>
  <c r="H376" i="4" s="1"/>
  <c r="G372" i="4"/>
  <c r="H372" i="4" s="1"/>
  <c r="G368" i="4"/>
  <c r="H368" i="4" s="1"/>
  <c r="G367" i="4"/>
  <c r="H367" i="4" s="1"/>
  <c r="G304" i="4"/>
  <c r="H304" i="4" s="1"/>
  <c r="G300" i="4"/>
  <c r="H300" i="4" s="1"/>
  <c r="G296" i="4"/>
  <c r="H296" i="4" s="1"/>
  <c r="G292" i="4"/>
  <c r="H292" i="4" s="1"/>
  <c r="G288" i="4"/>
  <c r="H288" i="4" s="1"/>
  <c r="G284" i="4"/>
  <c r="H284" i="4" s="1"/>
  <c r="G283" i="4"/>
  <c r="H283" i="4" s="1"/>
  <c r="G262" i="4"/>
  <c r="H262" i="4" s="1"/>
  <c r="G258" i="4"/>
  <c r="H258" i="4" s="1"/>
  <c r="G254" i="4"/>
  <c r="H254" i="4" s="1"/>
  <c r="G250" i="4"/>
  <c r="H250" i="4" s="1"/>
  <c r="G246" i="4"/>
  <c r="H246" i="4" s="1"/>
  <c r="G242" i="4"/>
  <c r="H242" i="4" s="1"/>
  <c r="G241" i="4"/>
  <c r="H241" i="4" s="1"/>
  <c r="G199" i="4"/>
  <c r="H199" i="4" s="1"/>
  <c r="G195" i="4"/>
  <c r="H195" i="4" s="1"/>
  <c r="G191" i="4"/>
  <c r="H191" i="4" s="1"/>
  <c r="G187" i="4"/>
  <c r="H187" i="4" s="1"/>
  <c r="G183" i="4"/>
  <c r="H183" i="4" s="1"/>
  <c r="G179" i="4"/>
  <c r="H179" i="4" s="1"/>
  <c r="G178" i="4"/>
  <c r="H178" i="4" s="1"/>
  <c r="G157" i="4"/>
  <c r="H157" i="4" s="1"/>
  <c r="G153" i="4"/>
  <c r="H153" i="4" s="1"/>
  <c r="G149" i="4"/>
  <c r="H149" i="4" s="1"/>
  <c r="G145" i="4"/>
  <c r="H145" i="4" s="1"/>
  <c r="G141" i="4"/>
  <c r="H141" i="4" s="1"/>
  <c r="G137" i="4"/>
  <c r="H137" i="4" s="1"/>
  <c r="G136" i="4"/>
  <c r="H136" i="4" s="1"/>
  <c r="G97" i="4"/>
  <c r="H97" i="4" s="1"/>
  <c r="G94" i="4"/>
  <c r="H94" i="4" s="1"/>
  <c r="G70" i="4"/>
  <c r="H70" i="4" s="1"/>
  <c r="G66" i="4"/>
  <c r="H66" i="4" s="1"/>
  <c r="G62" i="4"/>
  <c r="H62" i="4" s="1"/>
  <c r="G58" i="4"/>
  <c r="H58" i="4" s="1"/>
  <c r="G54" i="4"/>
  <c r="H54" i="4" s="1"/>
  <c r="G53" i="4"/>
  <c r="H53" i="4" s="1"/>
  <c r="G50" i="4"/>
  <c r="G49" i="4"/>
  <c r="G48" i="4"/>
  <c r="G47" i="4"/>
  <c r="G46" i="4"/>
  <c r="G45" i="4"/>
  <c r="G44" i="4"/>
  <c r="G43" i="4"/>
  <c r="G42" i="4"/>
  <c r="G41" i="4"/>
  <c r="G40" i="4"/>
  <c r="G39" i="4"/>
  <c r="G38" i="4"/>
  <c r="G37" i="4"/>
  <c r="G36" i="4"/>
  <c r="G35" i="4"/>
  <c r="G34" i="4"/>
  <c r="G32" i="4"/>
  <c r="G29" i="4"/>
  <c r="H29" i="4" s="1"/>
  <c r="G27" i="4"/>
  <c r="H27" i="4" s="1"/>
  <c r="G26" i="4"/>
  <c r="G25" i="4"/>
  <c r="H25" i="4" s="1"/>
  <c r="G23" i="4"/>
  <c r="H23" i="4" s="1"/>
  <c r="H26" i="4"/>
  <c r="G22" i="4"/>
  <c r="G20" i="4"/>
  <c r="G19" i="4"/>
  <c r="G18" i="4"/>
  <c r="G16" i="4"/>
  <c r="G15" i="4"/>
  <c r="H15" i="4" s="1"/>
  <c r="H16" i="4"/>
  <c r="G74" i="4"/>
  <c r="G91" i="4" s="1"/>
  <c r="H91" i="4" s="1"/>
  <c r="H19" i="4"/>
  <c r="H12" i="4"/>
  <c r="G346" i="4"/>
  <c r="H346" i="4" s="1"/>
  <c r="F388" i="4"/>
  <c r="K15" i="3"/>
  <c r="K19" i="3" s="1"/>
  <c r="K12" i="3" s="1"/>
  <c r="K14" i="3" s="1"/>
  <c r="K13" i="3" s="1"/>
  <c r="K18" i="3" s="1"/>
  <c r="K9" i="3" s="1"/>
  <c r="K10" i="3" s="1"/>
  <c r="K11" i="3" s="1"/>
  <c r="K20" i="3" s="1"/>
  <c r="J15" i="3"/>
  <c r="J19" i="3" s="1"/>
  <c r="J12" i="3" s="1"/>
  <c r="J14" i="3" s="1"/>
  <c r="J13" i="3" s="1"/>
  <c r="J18" i="3" s="1"/>
  <c r="J9" i="3" s="1"/>
  <c r="J10" i="3" s="1"/>
  <c r="J11" i="3" s="1"/>
  <c r="J20" i="3" s="1"/>
  <c r="I15" i="3"/>
  <c r="I19" i="3" s="1"/>
  <c r="I12" i="3" s="1"/>
  <c r="I14" i="3" s="1"/>
  <c r="I13" i="3" s="1"/>
  <c r="I18" i="3" s="1"/>
  <c r="I9" i="3" s="1"/>
  <c r="I10" i="3" s="1"/>
  <c r="I11" i="3" s="1"/>
  <c r="I20" i="3" s="1"/>
  <c r="H15" i="3"/>
  <c r="H19" i="3" s="1"/>
  <c r="H12" i="3" s="1"/>
  <c r="H14" i="3" s="1"/>
  <c r="H13" i="3" s="1"/>
  <c r="H18" i="3" s="1"/>
  <c r="H9" i="3" s="1"/>
  <c r="H10" i="3" s="1"/>
  <c r="H11" i="3" s="1"/>
  <c r="H20" i="3" s="1"/>
  <c r="G14" i="4" l="1"/>
  <c r="H14" i="4" s="1"/>
  <c r="G17" i="4"/>
  <c r="H17" i="4" s="1"/>
  <c r="G21" i="4"/>
  <c r="H21" i="4" s="1"/>
  <c r="G24" i="4"/>
  <c r="H24" i="4" s="1"/>
  <c r="G28" i="4"/>
  <c r="H28" i="4" s="1"/>
  <c r="G31" i="4"/>
  <c r="H31" i="4" s="1"/>
  <c r="I238" i="7"/>
  <c r="I241" i="7"/>
  <c r="I242" i="7" s="1"/>
  <c r="H238" i="7"/>
  <c r="H241" i="7"/>
  <c r="H242" i="7" s="1"/>
  <c r="J131" i="7"/>
  <c r="J132" i="7" s="1"/>
  <c r="J128" i="7"/>
  <c r="K245" i="7"/>
  <c r="K243" i="7"/>
  <c r="K244" i="7" s="1"/>
  <c r="H128" i="7"/>
  <c r="H131" i="7"/>
  <c r="H132" i="7" s="1"/>
  <c r="J241" i="7"/>
  <c r="J242" i="7" s="1"/>
  <c r="J238" i="7"/>
  <c r="K131" i="7"/>
  <c r="K132" i="7" s="1"/>
  <c r="K128" i="7"/>
  <c r="I128" i="7"/>
  <c r="I131" i="7"/>
  <c r="I132" i="7" s="1"/>
  <c r="G60" i="4"/>
  <c r="H60" i="4" s="1"/>
  <c r="G68" i="4"/>
  <c r="H68" i="4" s="1"/>
  <c r="G95" i="4"/>
  <c r="H95" i="4" s="1"/>
  <c r="G103" i="4"/>
  <c r="H103" i="4" s="1"/>
  <c r="G111" i="4"/>
  <c r="H111" i="4" s="1"/>
  <c r="G139" i="4"/>
  <c r="H139" i="4" s="1"/>
  <c r="G147" i="4"/>
  <c r="H147" i="4" s="1"/>
  <c r="G155" i="4"/>
  <c r="H155" i="4" s="1"/>
  <c r="G181" i="4"/>
  <c r="H181" i="4" s="1"/>
  <c r="G189" i="4"/>
  <c r="H189" i="4" s="1"/>
  <c r="G197" i="4"/>
  <c r="H197" i="4" s="1"/>
  <c r="G204" i="4"/>
  <c r="H204" i="4" s="1"/>
  <c r="G212" i="4"/>
  <c r="H212" i="4" s="1"/>
  <c r="G248" i="4"/>
  <c r="H248" i="4" s="1"/>
  <c r="G256" i="4"/>
  <c r="H256" i="4" s="1"/>
  <c r="G290" i="4"/>
  <c r="H290" i="4" s="1"/>
  <c r="G298" i="4"/>
  <c r="H298" i="4" s="1"/>
  <c r="G374" i="4"/>
  <c r="H374" i="4" s="1"/>
  <c r="G382" i="4"/>
  <c r="H382" i="4" s="1"/>
  <c r="G410" i="4"/>
  <c r="H410" i="4" s="1"/>
  <c r="G418" i="4"/>
  <c r="H418" i="4" s="1"/>
  <c r="G426" i="4"/>
  <c r="H426" i="4" s="1"/>
  <c r="G433" i="4"/>
  <c r="H433" i="4" s="1"/>
  <c r="G441" i="4"/>
  <c r="H441" i="4" s="1"/>
  <c r="G449" i="4"/>
  <c r="H449" i="4" s="1"/>
  <c r="G229" i="4"/>
  <c r="H229" i="4" s="1"/>
  <c r="G237" i="4"/>
  <c r="H237" i="4" s="1"/>
  <c r="G365" i="4"/>
  <c r="G13" i="4"/>
  <c r="H13" i="4" s="1"/>
  <c r="G105" i="4"/>
  <c r="H105" i="4" s="1"/>
  <c r="G113" i="4"/>
  <c r="H113" i="4" s="1"/>
  <c r="G206" i="4"/>
  <c r="H206" i="4" s="1"/>
  <c r="G214" i="4"/>
  <c r="H214" i="4" s="1"/>
  <c r="G223" i="4"/>
  <c r="H223" i="4" s="1"/>
  <c r="G231" i="4"/>
  <c r="H231" i="4" s="1"/>
  <c r="G239" i="4"/>
  <c r="H239" i="4" s="1"/>
  <c r="G364" i="4"/>
  <c r="H364" i="4" s="1"/>
  <c r="G56" i="4"/>
  <c r="H56" i="4" s="1"/>
  <c r="G64" i="4"/>
  <c r="H64" i="4" s="1"/>
  <c r="G72" i="4"/>
  <c r="H72" i="4" s="1"/>
  <c r="G99" i="4"/>
  <c r="H99" i="4" s="1"/>
  <c r="G107" i="4"/>
  <c r="H107" i="4" s="1"/>
  <c r="G143" i="4"/>
  <c r="H143" i="4" s="1"/>
  <c r="G151" i="4"/>
  <c r="H151" i="4" s="1"/>
  <c r="G185" i="4"/>
  <c r="H185" i="4" s="1"/>
  <c r="G193" i="4"/>
  <c r="H193" i="4" s="1"/>
  <c r="G200" i="4"/>
  <c r="H200" i="4" s="1"/>
  <c r="G208" i="4"/>
  <c r="H208" i="4" s="1"/>
  <c r="G216" i="4"/>
  <c r="H216" i="4" s="1"/>
  <c r="G244" i="4"/>
  <c r="H244" i="4" s="1"/>
  <c r="G252" i="4"/>
  <c r="H252" i="4" s="1"/>
  <c r="G260" i="4"/>
  <c r="H260" i="4" s="1"/>
  <c r="G286" i="4"/>
  <c r="H286" i="4" s="1"/>
  <c r="G294" i="4"/>
  <c r="H294" i="4" s="1"/>
  <c r="G302" i="4"/>
  <c r="H302" i="4" s="1"/>
  <c r="G370" i="4"/>
  <c r="H370" i="4" s="1"/>
  <c r="G378" i="4"/>
  <c r="H378" i="4" s="1"/>
  <c r="G386" i="4"/>
  <c r="H386" i="4" s="1"/>
  <c r="G414" i="4"/>
  <c r="H414" i="4" s="1"/>
  <c r="G422" i="4"/>
  <c r="H422" i="4" s="1"/>
  <c r="G437" i="4"/>
  <c r="H437" i="4" s="1"/>
  <c r="G445" i="4"/>
  <c r="H445" i="4" s="1"/>
  <c r="G134" i="4"/>
  <c r="G225" i="4"/>
  <c r="H225" i="4" s="1"/>
  <c r="G366" i="4"/>
  <c r="G101" i="4"/>
  <c r="H101" i="4" s="1"/>
  <c r="G109" i="4"/>
  <c r="H109" i="4" s="1"/>
  <c r="G202" i="4"/>
  <c r="H202" i="4" s="1"/>
  <c r="G210" i="4"/>
  <c r="H210" i="4" s="1"/>
  <c r="G218" i="4"/>
  <c r="H218" i="4" s="1"/>
  <c r="G380" i="4"/>
  <c r="H380" i="4" s="1"/>
  <c r="G416" i="4"/>
  <c r="H416" i="4" s="1"/>
  <c r="G424" i="4"/>
  <c r="H424" i="4" s="1"/>
  <c r="G431" i="4"/>
  <c r="H431" i="4" s="1"/>
  <c r="G439" i="4"/>
  <c r="H439" i="4" s="1"/>
  <c r="G447" i="4"/>
  <c r="H447" i="4" s="1"/>
  <c r="H220" i="4"/>
  <c r="G221" i="4"/>
  <c r="H221" i="4" s="1"/>
  <c r="G227" i="4"/>
  <c r="H227" i="4" s="1"/>
  <c r="G235" i="4"/>
  <c r="H235" i="4" s="1"/>
  <c r="G51" i="4"/>
  <c r="H51" i="4" s="1"/>
  <c r="G407" i="4"/>
  <c r="H407" i="4" s="1"/>
  <c r="H391" i="4"/>
  <c r="G406" i="4"/>
  <c r="H406" i="4" s="1"/>
  <c r="H366" i="4"/>
  <c r="H365" i="4"/>
  <c r="H331" i="4"/>
  <c r="H337" i="4"/>
  <c r="G345" i="4"/>
  <c r="H345" i="4" s="1"/>
  <c r="H326" i="4"/>
  <c r="H328" i="4"/>
  <c r="H330" i="4"/>
  <c r="H332" i="4"/>
  <c r="H334" i="4"/>
  <c r="H336" i="4"/>
  <c r="H338" i="4"/>
  <c r="H340" i="4"/>
  <c r="H342" i="4"/>
  <c r="G344" i="4"/>
  <c r="H344" i="4" s="1"/>
  <c r="H329" i="4"/>
  <c r="H335" i="4"/>
  <c r="H341" i="4"/>
  <c r="H333" i="4"/>
  <c r="H339" i="4"/>
  <c r="H343" i="4"/>
  <c r="G222" i="4"/>
  <c r="H222" i="4" s="1"/>
  <c r="G224" i="4"/>
  <c r="H224" i="4" s="1"/>
  <c r="G226" i="4"/>
  <c r="H226" i="4" s="1"/>
  <c r="G228" i="4"/>
  <c r="H228" i="4" s="1"/>
  <c r="G230" i="4"/>
  <c r="H230" i="4" s="1"/>
  <c r="G232" i="4"/>
  <c r="H232" i="4" s="1"/>
  <c r="G234" i="4"/>
  <c r="H234" i="4" s="1"/>
  <c r="G236" i="4"/>
  <c r="H236" i="4" s="1"/>
  <c r="G238" i="4"/>
  <c r="H238" i="4" s="1"/>
  <c r="G240" i="4"/>
  <c r="H240" i="4" s="1"/>
  <c r="G117" i="4"/>
  <c r="H117" i="4" s="1"/>
  <c r="G121" i="4"/>
  <c r="H121" i="4" s="1"/>
  <c r="G123" i="4"/>
  <c r="H123" i="4" s="1"/>
  <c r="G125" i="4"/>
  <c r="H125" i="4" s="1"/>
  <c r="G127" i="4"/>
  <c r="H127" i="4" s="1"/>
  <c r="G129" i="4"/>
  <c r="H129" i="4" s="1"/>
  <c r="G131" i="4"/>
  <c r="H131" i="4" s="1"/>
  <c r="H115" i="4"/>
  <c r="G135" i="4"/>
  <c r="H116" i="4"/>
  <c r="G118" i="4"/>
  <c r="G120" i="4"/>
  <c r="H120" i="4" s="1"/>
  <c r="G122" i="4"/>
  <c r="H122" i="4" s="1"/>
  <c r="G124" i="4"/>
  <c r="H124" i="4" s="1"/>
  <c r="G126" i="4"/>
  <c r="H126" i="4" s="1"/>
  <c r="G128" i="4"/>
  <c r="H128" i="4" s="1"/>
  <c r="G130" i="4"/>
  <c r="H130" i="4" s="1"/>
  <c r="G132" i="4"/>
  <c r="H132" i="4" s="1"/>
  <c r="G119" i="4"/>
  <c r="H119" i="4" s="1"/>
  <c r="G432" i="4"/>
  <c r="H432" i="4" s="1"/>
  <c r="G434" i="4"/>
  <c r="H434" i="4" s="1"/>
  <c r="G436" i="4"/>
  <c r="H436" i="4" s="1"/>
  <c r="G438" i="4"/>
  <c r="H438" i="4" s="1"/>
  <c r="G440" i="4"/>
  <c r="H440" i="4" s="1"/>
  <c r="G442" i="4"/>
  <c r="H442" i="4" s="1"/>
  <c r="G444" i="4"/>
  <c r="H444" i="4" s="1"/>
  <c r="G446" i="4"/>
  <c r="H446" i="4" s="1"/>
  <c r="G448" i="4"/>
  <c r="H448" i="4" s="1"/>
  <c r="G450" i="4"/>
  <c r="H450" i="4" s="1"/>
  <c r="G411" i="4"/>
  <c r="H411" i="4" s="1"/>
  <c r="G413" i="4"/>
  <c r="H413" i="4" s="1"/>
  <c r="G415" i="4"/>
  <c r="H415" i="4" s="1"/>
  <c r="G417" i="4"/>
  <c r="H417" i="4" s="1"/>
  <c r="G419" i="4"/>
  <c r="H419" i="4" s="1"/>
  <c r="G421" i="4"/>
  <c r="H421" i="4" s="1"/>
  <c r="G423" i="4"/>
  <c r="H423" i="4" s="1"/>
  <c r="G425" i="4"/>
  <c r="H425" i="4" s="1"/>
  <c r="G427" i="4"/>
  <c r="H427" i="4" s="1"/>
  <c r="G429" i="4"/>
  <c r="H429" i="4" s="1"/>
  <c r="G369" i="4"/>
  <c r="H369" i="4" s="1"/>
  <c r="G371" i="4"/>
  <c r="H371" i="4" s="1"/>
  <c r="G373" i="4"/>
  <c r="H373" i="4" s="1"/>
  <c r="G375" i="4"/>
  <c r="H375" i="4" s="1"/>
  <c r="G377" i="4"/>
  <c r="H377" i="4" s="1"/>
  <c r="G379" i="4"/>
  <c r="H379" i="4" s="1"/>
  <c r="G381" i="4"/>
  <c r="H381" i="4" s="1"/>
  <c r="G383" i="4"/>
  <c r="H383" i="4" s="1"/>
  <c r="G385" i="4"/>
  <c r="H385" i="4" s="1"/>
  <c r="G387" i="4"/>
  <c r="H387" i="4" s="1"/>
  <c r="G310" i="4"/>
  <c r="H310" i="4" s="1"/>
  <c r="G318" i="4"/>
  <c r="H318" i="4" s="1"/>
  <c r="G322" i="4"/>
  <c r="H322" i="4" s="1"/>
  <c r="G305" i="4"/>
  <c r="H305" i="4" s="1"/>
  <c r="G307" i="4"/>
  <c r="H307" i="4" s="1"/>
  <c r="G309" i="4"/>
  <c r="H309" i="4" s="1"/>
  <c r="G311" i="4"/>
  <c r="H311" i="4" s="1"/>
  <c r="G313" i="4"/>
  <c r="H313" i="4" s="1"/>
  <c r="G315" i="4"/>
  <c r="H315" i="4" s="1"/>
  <c r="G317" i="4"/>
  <c r="H317" i="4" s="1"/>
  <c r="G319" i="4"/>
  <c r="H319" i="4" s="1"/>
  <c r="G321" i="4"/>
  <c r="H321" i="4" s="1"/>
  <c r="G323" i="4"/>
  <c r="H323" i="4" s="1"/>
  <c r="G306" i="4"/>
  <c r="H306" i="4" s="1"/>
  <c r="G314" i="4"/>
  <c r="H314" i="4" s="1"/>
  <c r="G320" i="4"/>
  <c r="H320" i="4" s="1"/>
  <c r="G308" i="4"/>
  <c r="H308" i="4" s="1"/>
  <c r="G312" i="4"/>
  <c r="H312" i="4" s="1"/>
  <c r="G316" i="4"/>
  <c r="H316" i="4" s="1"/>
  <c r="G324" i="4"/>
  <c r="H324" i="4" s="1"/>
  <c r="G285" i="4"/>
  <c r="H285" i="4" s="1"/>
  <c r="G287" i="4"/>
  <c r="H287" i="4" s="1"/>
  <c r="G289" i="4"/>
  <c r="H289" i="4" s="1"/>
  <c r="G291" i="4"/>
  <c r="H291" i="4" s="1"/>
  <c r="G293" i="4"/>
  <c r="H293" i="4" s="1"/>
  <c r="G295" i="4"/>
  <c r="H295" i="4" s="1"/>
  <c r="G297" i="4"/>
  <c r="H297" i="4" s="1"/>
  <c r="G299" i="4"/>
  <c r="H299" i="4" s="1"/>
  <c r="G301" i="4"/>
  <c r="H301" i="4" s="1"/>
  <c r="G303" i="4"/>
  <c r="H303" i="4" s="1"/>
  <c r="G263" i="4"/>
  <c r="H263" i="4" s="1"/>
  <c r="G265" i="4"/>
  <c r="H265" i="4" s="1"/>
  <c r="G267" i="4"/>
  <c r="H267" i="4" s="1"/>
  <c r="G269" i="4"/>
  <c r="H269" i="4" s="1"/>
  <c r="G271" i="4"/>
  <c r="H271" i="4" s="1"/>
  <c r="G273" i="4"/>
  <c r="H273" i="4" s="1"/>
  <c r="G275" i="4"/>
  <c r="H275" i="4" s="1"/>
  <c r="G277" i="4"/>
  <c r="H277" i="4" s="1"/>
  <c r="G279" i="4"/>
  <c r="H279" i="4" s="1"/>
  <c r="G281" i="4"/>
  <c r="H281" i="4" s="1"/>
  <c r="G264" i="4"/>
  <c r="H264" i="4" s="1"/>
  <c r="G266" i="4"/>
  <c r="H266" i="4" s="1"/>
  <c r="G268" i="4"/>
  <c r="H268" i="4" s="1"/>
  <c r="G270" i="4"/>
  <c r="H270" i="4" s="1"/>
  <c r="G272" i="4"/>
  <c r="H272" i="4" s="1"/>
  <c r="G274" i="4"/>
  <c r="H274" i="4" s="1"/>
  <c r="G276" i="4"/>
  <c r="H276" i="4" s="1"/>
  <c r="G278" i="4"/>
  <c r="H278" i="4" s="1"/>
  <c r="G280" i="4"/>
  <c r="H280" i="4" s="1"/>
  <c r="G282" i="4"/>
  <c r="H282" i="4" s="1"/>
  <c r="G243" i="4"/>
  <c r="H243" i="4" s="1"/>
  <c r="G245" i="4"/>
  <c r="H245" i="4" s="1"/>
  <c r="G247" i="4"/>
  <c r="H247" i="4" s="1"/>
  <c r="G249" i="4"/>
  <c r="H249" i="4" s="1"/>
  <c r="G251" i="4"/>
  <c r="H251" i="4" s="1"/>
  <c r="G253" i="4"/>
  <c r="H253" i="4" s="1"/>
  <c r="G255" i="4"/>
  <c r="H255" i="4" s="1"/>
  <c r="G257" i="4"/>
  <c r="H257" i="4" s="1"/>
  <c r="G259" i="4"/>
  <c r="H259" i="4" s="1"/>
  <c r="G261" i="4"/>
  <c r="H261" i="4" s="1"/>
  <c r="G201" i="4"/>
  <c r="H201" i="4" s="1"/>
  <c r="G203" i="4"/>
  <c r="H203" i="4" s="1"/>
  <c r="G205" i="4"/>
  <c r="H205" i="4" s="1"/>
  <c r="G207" i="4"/>
  <c r="H207" i="4" s="1"/>
  <c r="G209" i="4"/>
  <c r="H209" i="4" s="1"/>
  <c r="G211" i="4"/>
  <c r="H211" i="4" s="1"/>
  <c r="G213" i="4"/>
  <c r="H213" i="4" s="1"/>
  <c r="G215" i="4"/>
  <c r="H215" i="4" s="1"/>
  <c r="G217" i="4"/>
  <c r="H217" i="4" s="1"/>
  <c r="G219" i="4"/>
  <c r="H219" i="4" s="1"/>
  <c r="G180" i="4"/>
  <c r="H180" i="4" s="1"/>
  <c r="G182" i="4"/>
  <c r="H182" i="4" s="1"/>
  <c r="G184" i="4"/>
  <c r="H184" i="4" s="1"/>
  <c r="G186" i="4"/>
  <c r="H186" i="4" s="1"/>
  <c r="G188" i="4"/>
  <c r="H188" i="4" s="1"/>
  <c r="G190" i="4"/>
  <c r="H190" i="4" s="1"/>
  <c r="G192" i="4"/>
  <c r="H192" i="4" s="1"/>
  <c r="G194" i="4"/>
  <c r="H194" i="4" s="1"/>
  <c r="G196" i="4"/>
  <c r="H196" i="4" s="1"/>
  <c r="G198" i="4"/>
  <c r="H198" i="4" s="1"/>
  <c r="G158" i="4"/>
  <c r="H158" i="4" s="1"/>
  <c r="G160" i="4"/>
  <c r="H160" i="4" s="1"/>
  <c r="G162" i="4"/>
  <c r="H162" i="4" s="1"/>
  <c r="G164" i="4"/>
  <c r="H164" i="4" s="1"/>
  <c r="G166" i="4"/>
  <c r="H166" i="4" s="1"/>
  <c r="G168" i="4"/>
  <c r="H168" i="4" s="1"/>
  <c r="G170" i="4"/>
  <c r="H170" i="4" s="1"/>
  <c r="G172" i="4"/>
  <c r="H172" i="4" s="1"/>
  <c r="G174" i="4"/>
  <c r="H174" i="4" s="1"/>
  <c r="G176" i="4"/>
  <c r="H176" i="4" s="1"/>
  <c r="G159" i="4"/>
  <c r="H159" i="4" s="1"/>
  <c r="G161" i="4"/>
  <c r="H161" i="4" s="1"/>
  <c r="G163" i="4"/>
  <c r="H163" i="4" s="1"/>
  <c r="G165" i="4"/>
  <c r="H165" i="4" s="1"/>
  <c r="G167" i="4"/>
  <c r="H167" i="4" s="1"/>
  <c r="G169" i="4"/>
  <c r="H169" i="4" s="1"/>
  <c r="G171" i="4"/>
  <c r="H171" i="4" s="1"/>
  <c r="G173" i="4"/>
  <c r="H173" i="4" s="1"/>
  <c r="G175" i="4"/>
  <c r="H175" i="4" s="1"/>
  <c r="G177" i="4"/>
  <c r="H177" i="4" s="1"/>
  <c r="G138" i="4"/>
  <c r="H138" i="4" s="1"/>
  <c r="G140" i="4"/>
  <c r="H140" i="4" s="1"/>
  <c r="G142" i="4"/>
  <c r="H142" i="4" s="1"/>
  <c r="G144" i="4"/>
  <c r="H144" i="4" s="1"/>
  <c r="G146" i="4"/>
  <c r="H146" i="4" s="1"/>
  <c r="G148" i="4"/>
  <c r="H148" i="4" s="1"/>
  <c r="G150" i="4"/>
  <c r="H150" i="4" s="1"/>
  <c r="G152" i="4"/>
  <c r="H152" i="4" s="1"/>
  <c r="G154" i="4"/>
  <c r="H154" i="4" s="1"/>
  <c r="G156" i="4"/>
  <c r="H156" i="4" s="1"/>
  <c r="G96" i="4"/>
  <c r="H96" i="4" s="1"/>
  <c r="G98" i="4"/>
  <c r="H98" i="4" s="1"/>
  <c r="G100" i="4"/>
  <c r="H100" i="4" s="1"/>
  <c r="G102" i="4"/>
  <c r="H102" i="4" s="1"/>
  <c r="G104" i="4"/>
  <c r="H104" i="4" s="1"/>
  <c r="G106" i="4"/>
  <c r="H106" i="4" s="1"/>
  <c r="G108" i="4"/>
  <c r="H108" i="4" s="1"/>
  <c r="G110" i="4"/>
  <c r="H110" i="4" s="1"/>
  <c r="G112" i="4"/>
  <c r="H112" i="4" s="1"/>
  <c r="G114" i="4"/>
  <c r="H114" i="4" s="1"/>
  <c r="G55" i="4"/>
  <c r="H55" i="4" s="1"/>
  <c r="G57" i="4"/>
  <c r="H57" i="4" s="1"/>
  <c r="G59" i="4"/>
  <c r="H59" i="4" s="1"/>
  <c r="G61" i="4"/>
  <c r="H61" i="4" s="1"/>
  <c r="G63" i="4"/>
  <c r="H63" i="4" s="1"/>
  <c r="G65" i="4"/>
  <c r="H65" i="4" s="1"/>
  <c r="G67" i="4"/>
  <c r="H67" i="4" s="1"/>
  <c r="G69" i="4"/>
  <c r="H69" i="4" s="1"/>
  <c r="G71" i="4"/>
  <c r="H71" i="4" s="1"/>
  <c r="G73" i="4"/>
  <c r="H73" i="4" s="1"/>
  <c r="H41" i="4"/>
  <c r="H49" i="4"/>
  <c r="H33" i="4"/>
  <c r="H35" i="4"/>
  <c r="H43" i="4"/>
  <c r="H47" i="4"/>
  <c r="H34" i="4"/>
  <c r="H38" i="4"/>
  <c r="H40" i="4"/>
  <c r="H42" i="4"/>
  <c r="H44" i="4"/>
  <c r="H46" i="4"/>
  <c r="H48" i="4"/>
  <c r="H50" i="4"/>
  <c r="H37" i="4"/>
  <c r="H39" i="4"/>
  <c r="H45" i="4"/>
  <c r="H135" i="4"/>
  <c r="G76" i="4"/>
  <c r="H76" i="4" s="1"/>
  <c r="G78" i="4"/>
  <c r="H78" i="4" s="1"/>
  <c r="G80" i="4"/>
  <c r="H80" i="4" s="1"/>
  <c r="G82" i="4"/>
  <c r="H82" i="4" s="1"/>
  <c r="G84" i="4"/>
  <c r="H84" i="4" s="1"/>
  <c r="G86" i="4"/>
  <c r="H86" i="4" s="1"/>
  <c r="G88" i="4"/>
  <c r="H88" i="4" s="1"/>
  <c r="G90" i="4"/>
  <c r="H90" i="4" s="1"/>
  <c r="H74" i="4"/>
  <c r="G75" i="4"/>
  <c r="G77" i="4"/>
  <c r="G79" i="4"/>
  <c r="H79" i="4" s="1"/>
  <c r="G81" i="4"/>
  <c r="H81" i="4" s="1"/>
  <c r="G83" i="4"/>
  <c r="H83" i="4" s="1"/>
  <c r="G85" i="4"/>
  <c r="H85" i="4" s="1"/>
  <c r="G87" i="4"/>
  <c r="H87" i="4" s="1"/>
  <c r="G89" i="4"/>
  <c r="H89" i="4" s="1"/>
  <c r="H18" i="4"/>
  <c r="H20" i="4"/>
  <c r="H22" i="4"/>
  <c r="H30" i="4"/>
  <c r="H32" i="4"/>
  <c r="H21" i="3"/>
  <c r="H22" i="3" s="1"/>
  <c r="H23" i="3" s="1"/>
  <c r="H24" i="3" s="1"/>
  <c r="H25" i="3" s="1"/>
  <c r="H26" i="3" s="1"/>
  <c r="H28" i="3"/>
  <c r="H29" i="3" s="1"/>
  <c r="J21" i="3"/>
  <c r="J22" i="3" s="1"/>
  <c r="J23" i="3" s="1"/>
  <c r="J24" i="3" s="1"/>
  <c r="J25" i="3" s="1"/>
  <c r="J26" i="3" s="1"/>
  <c r="J28" i="3"/>
  <c r="J29" i="3" s="1"/>
  <c r="I28" i="3"/>
  <c r="I29" i="3" s="1"/>
  <c r="I21" i="3"/>
  <c r="I22" i="3" s="1"/>
  <c r="I23" i="3" s="1"/>
  <c r="I24" i="3" s="1"/>
  <c r="I25" i="3" s="1"/>
  <c r="I26" i="3" s="1"/>
  <c r="K28" i="3"/>
  <c r="K29" i="3" s="1"/>
  <c r="K21" i="3"/>
  <c r="K22" i="3" s="1"/>
  <c r="K23" i="3" s="1"/>
  <c r="K24" i="3" s="1"/>
  <c r="K25" i="3" s="1"/>
  <c r="K26" i="3" s="1"/>
  <c r="K135" i="7" l="1"/>
  <c r="K137" i="7" s="1"/>
  <c r="K133" i="7"/>
  <c r="K134" i="7" s="1"/>
  <c r="H135" i="7"/>
  <c r="H137" i="7" s="1"/>
  <c r="H133" i="7"/>
  <c r="H134" i="7" s="1"/>
  <c r="H243" i="7"/>
  <c r="H244" i="7" s="1"/>
  <c r="H245" i="7"/>
  <c r="I243" i="7"/>
  <c r="I244" i="7" s="1"/>
  <c r="I245" i="7"/>
  <c r="J245" i="7"/>
  <c r="J243" i="7"/>
  <c r="J244" i="7" s="1"/>
  <c r="J133" i="7"/>
  <c r="J134" i="7" s="1"/>
  <c r="J135" i="7"/>
  <c r="J137" i="7" s="1"/>
  <c r="I135" i="7"/>
  <c r="I137" i="7" s="1"/>
  <c r="I133" i="7"/>
  <c r="I134" i="7" s="1"/>
  <c r="H118" i="4"/>
  <c r="H134" i="4"/>
  <c r="H36" i="4"/>
  <c r="H75" i="4"/>
  <c r="G92" i="4"/>
  <c r="H92" i="4" s="1"/>
  <c r="H77" i="4"/>
  <c r="G93" i="4"/>
  <c r="H93" i="4" s="1"/>
  <c r="K212" i="3"/>
  <c r="K216" i="3" s="1"/>
  <c r="K209" i="3" s="1"/>
  <c r="K211" i="3" s="1"/>
  <c r="K210" i="3" s="1"/>
  <c r="K215" i="3" s="1"/>
  <c r="K206" i="3" s="1"/>
  <c r="J212" i="3"/>
  <c r="J216" i="3" s="1"/>
  <c r="J209" i="3" s="1"/>
  <c r="J211" i="3" s="1"/>
  <c r="J210" i="3" s="1"/>
  <c r="J215" i="3" s="1"/>
  <c r="J206" i="3" s="1"/>
  <c r="I212" i="3"/>
  <c r="I216" i="3" s="1"/>
  <c r="I209" i="3" s="1"/>
  <c r="I211" i="3" s="1"/>
  <c r="I210" i="3" s="1"/>
  <c r="I215" i="3" s="1"/>
  <c r="I206" i="3" s="1"/>
  <c r="H212" i="3"/>
  <c r="H216" i="3" s="1"/>
  <c r="H209" i="3" s="1"/>
  <c r="H211" i="3" s="1"/>
  <c r="H210" i="3" s="1"/>
  <c r="H215" i="3" s="1"/>
  <c r="H206" i="3" s="1"/>
  <c r="K190" i="3"/>
  <c r="K194" i="3" s="1"/>
  <c r="K187" i="3" s="1"/>
  <c r="K189" i="3" s="1"/>
  <c r="K188" i="3" s="1"/>
  <c r="K193" i="3" s="1"/>
  <c r="K184" i="3" s="1"/>
  <c r="J190" i="3"/>
  <c r="J194" i="3" s="1"/>
  <c r="J187" i="3" s="1"/>
  <c r="J189" i="3" s="1"/>
  <c r="J188" i="3" s="1"/>
  <c r="J193" i="3" s="1"/>
  <c r="J184" i="3" s="1"/>
  <c r="I190" i="3"/>
  <c r="I194" i="3" s="1"/>
  <c r="I187" i="3" s="1"/>
  <c r="I189" i="3" s="1"/>
  <c r="I188" i="3" s="1"/>
  <c r="I193" i="3" s="1"/>
  <c r="I184" i="3" s="1"/>
  <c r="H190" i="3"/>
  <c r="H194" i="3" s="1"/>
  <c r="H187" i="3" s="1"/>
  <c r="H189" i="3" s="1"/>
  <c r="H188" i="3" s="1"/>
  <c r="H193" i="3" s="1"/>
  <c r="H184" i="3" s="1"/>
  <c r="K628" i="3"/>
  <c r="K627" i="3"/>
  <c r="K626" i="3"/>
  <c r="M221" i="4"/>
  <c r="M222" i="4" s="1"/>
  <c r="M223" i="4" s="1"/>
  <c r="M224" i="4" s="1"/>
  <c r="M225" i="4" s="1"/>
  <c r="M226" i="4" s="1"/>
  <c r="M227" i="4" s="1"/>
  <c r="L221" i="4"/>
  <c r="L222" i="4" s="1"/>
  <c r="L223" i="4" s="1"/>
  <c r="L224" i="4" s="1"/>
  <c r="L225" i="4" s="1"/>
  <c r="L226" i="4" s="1"/>
  <c r="L227" i="4" s="1"/>
  <c r="K221" i="4"/>
  <c r="K222" i="4" s="1"/>
  <c r="K223" i="4" s="1"/>
  <c r="K224" i="4" s="1"/>
  <c r="K225" i="4" s="1"/>
  <c r="K226" i="4" s="1"/>
  <c r="K227" i="4" s="1"/>
  <c r="J221" i="4"/>
  <c r="J222" i="4" s="1"/>
  <c r="J223" i="4" s="1"/>
  <c r="J224" i="4" s="1"/>
  <c r="J225" i="4" s="1"/>
  <c r="J226" i="4" s="1"/>
  <c r="J227" i="4" s="1"/>
  <c r="H218" i="3" l="1"/>
  <c r="H219" i="3" s="1"/>
  <c r="H207" i="3"/>
  <c r="J218" i="3"/>
  <c r="J219" i="3" s="1"/>
  <c r="J207" i="3"/>
  <c r="I218" i="3"/>
  <c r="I219" i="3" s="1"/>
  <c r="I207" i="3"/>
  <c r="K218" i="3"/>
  <c r="K219" i="3" s="1"/>
  <c r="K207" i="3"/>
  <c r="H196" i="3"/>
  <c r="H197" i="3" s="1"/>
  <c r="H185" i="3"/>
  <c r="J196" i="3"/>
  <c r="J197" i="3" s="1"/>
  <c r="J185" i="3"/>
  <c r="I196" i="3"/>
  <c r="I197" i="3" s="1"/>
  <c r="I185" i="3"/>
  <c r="K196" i="3"/>
  <c r="K197" i="3" s="1"/>
  <c r="K185" i="3"/>
  <c r="J228" i="4"/>
  <c r="J229" i="4" s="1"/>
  <c r="J232" i="4"/>
  <c r="J233" i="4" s="1"/>
  <c r="K232" i="4"/>
  <c r="K233" i="4" s="1"/>
  <c r="K228" i="4"/>
  <c r="K229" i="4" s="1"/>
  <c r="M232" i="4"/>
  <c r="M233" i="4" s="1"/>
  <c r="M228" i="4"/>
  <c r="M229" i="4" s="1"/>
  <c r="L232" i="4"/>
  <c r="L233" i="4" s="1"/>
  <c r="L228" i="4"/>
  <c r="L229" i="4" s="1"/>
  <c r="K220" i="3" l="1"/>
  <c r="K221" i="3" s="1"/>
  <c r="K208" i="3"/>
  <c r="K217" i="3" s="1"/>
  <c r="J220" i="3"/>
  <c r="J221" i="3" s="1"/>
  <c r="J208" i="3"/>
  <c r="J217" i="3" s="1"/>
  <c r="I220" i="3"/>
  <c r="I221" i="3" s="1"/>
  <c r="I208" i="3"/>
  <c r="I217" i="3" s="1"/>
  <c r="H220" i="3"/>
  <c r="H221" i="3" s="1"/>
  <c r="H208" i="3"/>
  <c r="H217" i="3" s="1"/>
  <c r="K198" i="3"/>
  <c r="K199" i="3" s="1"/>
  <c r="K186" i="3"/>
  <c r="K195" i="3" s="1"/>
  <c r="J198" i="3"/>
  <c r="J199" i="3" s="1"/>
  <c r="J186" i="3"/>
  <c r="J195" i="3" s="1"/>
  <c r="I198" i="3"/>
  <c r="I199" i="3" s="1"/>
  <c r="I186" i="3"/>
  <c r="I195" i="3" s="1"/>
  <c r="H198" i="3"/>
  <c r="H199" i="3" s="1"/>
  <c r="H186" i="3"/>
  <c r="H195" i="3" s="1"/>
  <c r="L234" i="4"/>
  <c r="L235" i="4" s="1"/>
  <c r="L230" i="4"/>
  <c r="L231" i="4" s="1"/>
  <c r="K234" i="4"/>
  <c r="K235" i="4" s="1"/>
  <c r="K230" i="4"/>
  <c r="K231" i="4" s="1"/>
  <c r="M234" i="4"/>
  <c r="M235" i="4" s="1"/>
  <c r="M230" i="4"/>
  <c r="M231" i="4" s="1"/>
  <c r="J234" i="4"/>
  <c r="J235" i="4" s="1"/>
  <c r="J230" i="4"/>
  <c r="J231" i="4" s="1"/>
  <c r="H225" i="3" l="1"/>
  <c r="H226" i="3" s="1"/>
  <c r="H222" i="3"/>
  <c r="H223" i="3" s="1"/>
  <c r="J225" i="3"/>
  <c r="J226" i="3" s="1"/>
  <c r="J222" i="3"/>
  <c r="J223" i="3" s="1"/>
  <c r="I225" i="3"/>
  <c r="I226" i="3" s="1"/>
  <c r="I222" i="3"/>
  <c r="I223" i="3" s="1"/>
  <c r="K225" i="3"/>
  <c r="K226" i="3" s="1"/>
  <c r="K222" i="3"/>
  <c r="K223" i="3" s="1"/>
  <c r="H203" i="3"/>
  <c r="H204" i="3" s="1"/>
  <c r="H200" i="3"/>
  <c r="H201" i="3" s="1"/>
  <c r="J200" i="3"/>
  <c r="J201" i="3" s="1"/>
  <c r="J203" i="3"/>
  <c r="J204" i="3" s="1"/>
  <c r="I203" i="3"/>
  <c r="I204" i="3" s="1"/>
  <c r="I200" i="3"/>
  <c r="I201" i="3" s="1"/>
  <c r="K203" i="3"/>
  <c r="K204" i="3" s="1"/>
  <c r="K200" i="3"/>
  <c r="K201" i="3" s="1"/>
  <c r="K238" i="4"/>
  <c r="K236" i="4"/>
  <c r="K237" i="4" s="1"/>
  <c r="M238" i="4"/>
  <c r="M236" i="4"/>
  <c r="M237" i="4" s="1"/>
  <c r="L238" i="4"/>
  <c r="L236" i="4"/>
  <c r="L237" i="4" s="1"/>
  <c r="J238" i="4"/>
  <c r="J236" i="4"/>
  <c r="J237" i="4" s="1"/>
  <c r="K497" i="3" l="1"/>
  <c r="K501" i="3" s="1"/>
  <c r="K494" i="3" s="1"/>
  <c r="K496" i="3" s="1"/>
  <c r="K495" i="3" s="1"/>
  <c r="K500" i="3" s="1"/>
  <c r="K491" i="3" s="1"/>
  <c r="K492" i="3" s="1"/>
  <c r="K493" i="3" s="1"/>
  <c r="K502" i="3" s="1"/>
  <c r="J497" i="3"/>
  <c r="J501" i="3" s="1"/>
  <c r="J494" i="3" s="1"/>
  <c r="J496" i="3" s="1"/>
  <c r="J495" i="3" s="1"/>
  <c r="J500" i="3" s="1"/>
  <c r="J491" i="3" s="1"/>
  <c r="J492" i="3" s="1"/>
  <c r="J493" i="3" s="1"/>
  <c r="J502" i="3" s="1"/>
  <c r="I497" i="3"/>
  <c r="I501" i="3" s="1"/>
  <c r="I494" i="3" s="1"/>
  <c r="I496" i="3" s="1"/>
  <c r="I495" i="3" s="1"/>
  <c r="I500" i="3" s="1"/>
  <c r="I491" i="3" s="1"/>
  <c r="I492" i="3" s="1"/>
  <c r="I493" i="3" s="1"/>
  <c r="I502" i="3" s="1"/>
  <c r="H497" i="3"/>
  <c r="H501" i="3" s="1"/>
  <c r="H494" i="3" s="1"/>
  <c r="H496" i="3" s="1"/>
  <c r="H495" i="3" s="1"/>
  <c r="H500" i="3" s="1"/>
  <c r="H491" i="3" s="1"/>
  <c r="H492" i="3" s="1"/>
  <c r="H493" i="3" s="1"/>
  <c r="H502" i="3" s="1"/>
  <c r="K410" i="3"/>
  <c r="K414" i="3" s="1"/>
  <c r="K407" i="3" s="1"/>
  <c r="K409" i="3" s="1"/>
  <c r="K408" i="3" s="1"/>
  <c r="K413" i="3" s="1"/>
  <c r="K404" i="3" s="1"/>
  <c r="K405" i="3" s="1"/>
  <c r="K406" i="3" s="1"/>
  <c r="K415" i="3" s="1"/>
  <c r="J410" i="3"/>
  <c r="J414" i="3" s="1"/>
  <c r="J407" i="3" s="1"/>
  <c r="J409" i="3" s="1"/>
  <c r="J408" i="3" s="1"/>
  <c r="J413" i="3" s="1"/>
  <c r="J404" i="3" s="1"/>
  <c r="J405" i="3" s="1"/>
  <c r="J406" i="3" s="1"/>
  <c r="J415" i="3" s="1"/>
  <c r="I410" i="3"/>
  <c r="I414" i="3" s="1"/>
  <c r="I407" i="3" s="1"/>
  <c r="I409" i="3" s="1"/>
  <c r="I408" i="3" s="1"/>
  <c r="I413" i="3" s="1"/>
  <c r="I404" i="3" s="1"/>
  <c r="I405" i="3" s="1"/>
  <c r="I406" i="3" s="1"/>
  <c r="I415" i="3" s="1"/>
  <c r="H410" i="3"/>
  <c r="H414" i="3" s="1"/>
  <c r="H407" i="3" s="1"/>
  <c r="H409" i="3" s="1"/>
  <c r="H408" i="3" s="1"/>
  <c r="H413" i="3" s="1"/>
  <c r="H404" i="3" s="1"/>
  <c r="H405" i="3" s="1"/>
  <c r="H406" i="3" s="1"/>
  <c r="H415" i="3" s="1"/>
  <c r="K146" i="3"/>
  <c r="K150" i="3" s="1"/>
  <c r="K143" i="3" s="1"/>
  <c r="K145" i="3" s="1"/>
  <c r="K144" i="3" s="1"/>
  <c r="K149" i="3" s="1"/>
  <c r="K140" i="3" s="1"/>
  <c r="K141" i="3" s="1"/>
  <c r="K142" i="3" s="1"/>
  <c r="K151" i="3" s="1"/>
  <c r="J146" i="3"/>
  <c r="J150" i="3" s="1"/>
  <c r="J143" i="3" s="1"/>
  <c r="J145" i="3" s="1"/>
  <c r="J144" i="3" s="1"/>
  <c r="J149" i="3" s="1"/>
  <c r="J140" i="3" s="1"/>
  <c r="J141" i="3" s="1"/>
  <c r="J142" i="3" s="1"/>
  <c r="J151" i="3" s="1"/>
  <c r="I146" i="3"/>
  <c r="I150" i="3" s="1"/>
  <c r="I143" i="3" s="1"/>
  <c r="I145" i="3" s="1"/>
  <c r="I144" i="3" s="1"/>
  <c r="I149" i="3" s="1"/>
  <c r="I140" i="3" s="1"/>
  <c r="I141" i="3" s="1"/>
  <c r="I142" i="3" s="1"/>
  <c r="I151" i="3" s="1"/>
  <c r="H146" i="3"/>
  <c r="H150" i="3" s="1"/>
  <c r="H143" i="3" s="1"/>
  <c r="H145" i="3" s="1"/>
  <c r="H144" i="3" s="1"/>
  <c r="H149" i="3" s="1"/>
  <c r="H140" i="3" s="1"/>
  <c r="H141" i="3" s="1"/>
  <c r="H142" i="3" s="1"/>
  <c r="H151" i="3" s="1"/>
  <c r="K606" i="3"/>
  <c r="K610" i="3" s="1"/>
  <c r="K603" i="3" s="1"/>
  <c r="K605" i="3" s="1"/>
  <c r="K604" i="3" s="1"/>
  <c r="K609" i="3" s="1"/>
  <c r="K600" i="3" s="1"/>
  <c r="K601" i="3" s="1"/>
  <c r="K602" i="3" s="1"/>
  <c r="K611" i="3" s="1"/>
  <c r="J606" i="3"/>
  <c r="J610" i="3" s="1"/>
  <c r="J603" i="3" s="1"/>
  <c r="J605" i="3" s="1"/>
  <c r="J604" i="3" s="1"/>
  <c r="J609" i="3" s="1"/>
  <c r="J600" i="3" s="1"/>
  <c r="J601" i="3" s="1"/>
  <c r="J602" i="3" s="1"/>
  <c r="J611" i="3" s="1"/>
  <c r="I606" i="3"/>
  <c r="I610" i="3" s="1"/>
  <c r="I603" i="3" s="1"/>
  <c r="I605" i="3" s="1"/>
  <c r="I604" i="3" s="1"/>
  <c r="I609" i="3" s="1"/>
  <c r="I600" i="3" s="1"/>
  <c r="I601" i="3" s="1"/>
  <c r="I602" i="3" s="1"/>
  <c r="I611" i="3" s="1"/>
  <c r="H606" i="3"/>
  <c r="H610" i="3" s="1"/>
  <c r="H603" i="3" s="1"/>
  <c r="H605" i="3" s="1"/>
  <c r="H604" i="3" s="1"/>
  <c r="H609" i="3" s="1"/>
  <c r="H600" i="3" s="1"/>
  <c r="H601" i="3" s="1"/>
  <c r="H602" i="3" s="1"/>
  <c r="H611" i="3" s="1"/>
  <c r="K584" i="3"/>
  <c r="K588" i="3" s="1"/>
  <c r="K581" i="3" s="1"/>
  <c r="K583" i="3" s="1"/>
  <c r="K582" i="3" s="1"/>
  <c r="K587" i="3" s="1"/>
  <c r="K578" i="3" s="1"/>
  <c r="K579" i="3" s="1"/>
  <c r="K580" i="3" s="1"/>
  <c r="K589" i="3" s="1"/>
  <c r="J584" i="3"/>
  <c r="J588" i="3" s="1"/>
  <c r="J581" i="3" s="1"/>
  <c r="J583" i="3" s="1"/>
  <c r="J582" i="3" s="1"/>
  <c r="J587" i="3" s="1"/>
  <c r="J578" i="3" s="1"/>
  <c r="J579" i="3" s="1"/>
  <c r="J580" i="3" s="1"/>
  <c r="J589" i="3" s="1"/>
  <c r="I584" i="3"/>
  <c r="I588" i="3" s="1"/>
  <c r="I581" i="3" s="1"/>
  <c r="I583" i="3" s="1"/>
  <c r="I582" i="3" s="1"/>
  <c r="I587" i="3" s="1"/>
  <c r="I578" i="3" s="1"/>
  <c r="I579" i="3" s="1"/>
  <c r="I580" i="3" s="1"/>
  <c r="I589" i="3" s="1"/>
  <c r="I597" i="3" s="1"/>
  <c r="I598" i="3" s="1"/>
  <c r="H584" i="3"/>
  <c r="H588" i="3" s="1"/>
  <c r="H581" i="3" s="1"/>
  <c r="H583" i="3" s="1"/>
  <c r="H582" i="3" s="1"/>
  <c r="H587" i="3" s="1"/>
  <c r="H578" i="3" s="1"/>
  <c r="H579" i="3" s="1"/>
  <c r="H580" i="3" s="1"/>
  <c r="H589" i="3" s="1"/>
  <c r="H590" i="3" s="1"/>
  <c r="H591" i="3" s="1"/>
  <c r="H592" i="3" s="1"/>
  <c r="H593" i="3" s="1"/>
  <c r="H594" i="3" s="1"/>
  <c r="H595" i="3" s="1"/>
  <c r="K562" i="3"/>
  <c r="K566" i="3" s="1"/>
  <c r="K559" i="3" s="1"/>
  <c r="K561" i="3" s="1"/>
  <c r="K560" i="3" s="1"/>
  <c r="K565" i="3" s="1"/>
  <c r="K556" i="3" s="1"/>
  <c r="K557" i="3" s="1"/>
  <c r="K558" i="3" s="1"/>
  <c r="K567" i="3" s="1"/>
  <c r="K575" i="3" s="1"/>
  <c r="K576" i="3" s="1"/>
  <c r="J562" i="3"/>
  <c r="J566" i="3" s="1"/>
  <c r="J559" i="3" s="1"/>
  <c r="J561" i="3" s="1"/>
  <c r="J560" i="3" s="1"/>
  <c r="J565" i="3" s="1"/>
  <c r="J556" i="3" s="1"/>
  <c r="J557" i="3" s="1"/>
  <c r="J558" i="3" s="1"/>
  <c r="J567" i="3" s="1"/>
  <c r="I562" i="3"/>
  <c r="I566" i="3" s="1"/>
  <c r="I559" i="3" s="1"/>
  <c r="I561" i="3" s="1"/>
  <c r="I560" i="3" s="1"/>
  <c r="I565" i="3" s="1"/>
  <c r="I556" i="3" s="1"/>
  <c r="I557" i="3" s="1"/>
  <c r="I558" i="3" s="1"/>
  <c r="I567" i="3" s="1"/>
  <c r="H562" i="3"/>
  <c r="H566" i="3" s="1"/>
  <c r="H559" i="3" s="1"/>
  <c r="H561" i="3" s="1"/>
  <c r="H560" i="3" s="1"/>
  <c r="H565" i="3" s="1"/>
  <c r="H556" i="3" s="1"/>
  <c r="H557" i="3" s="1"/>
  <c r="H558" i="3" s="1"/>
  <c r="H567" i="3" s="1"/>
  <c r="K540" i="3"/>
  <c r="K544" i="3" s="1"/>
  <c r="K537" i="3" s="1"/>
  <c r="K539" i="3" s="1"/>
  <c r="K538" i="3" s="1"/>
  <c r="K543" i="3" s="1"/>
  <c r="K534" i="3" s="1"/>
  <c r="K535" i="3" s="1"/>
  <c r="K536" i="3" s="1"/>
  <c r="K545" i="3" s="1"/>
  <c r="J540" i="3"/>
  <c r="J544" i="3" s="1"/>
  <c r="J537" i="3" s="1"/>
  <c r="J539" i="3" s="1"/>
  <c r="J538" i="3" s="1"/>
  <c r="J543" i="3" s="1"/>
  <c r="J534" i="3" s="1"/>
  <c r="J535" i="3" s="1"/>
  <c r="J536" i="3" s="1"/>
  <c r="J545" i="3" s="1"/>
  <c r="I540" i="3"/>
  <c r="I544" i="3" s="1"/>
  <c r="I537" i="3" s="1"/>
  <c r="I539" i="3" s="1"/>
  <c r="I538" i="3" s="1"/>
  <c r="I543" i="3" s="1"/>
  <c r="I534" i="3" s="1"/>
  <c r="I535" i="3" s="1"/>
  <c r="I536" i="3" s="1"/>
  <c r="I545" i="3" s="1"/>
  <c r="I553" i="3" s="1"/>
  <c r="I554" i="3" s="1"/>
  <c r="H540" i="3"/>
  <c r="H544" i="3" s="1"/>
  <c r="H537" i="3" s="1"/>
  <c r="H539" i="3" s="1"/>
  <c r="H538" i="3" s="1"/>
  <c r="H543" i="3" s="1"/>
  <c r="H534" i="3" s="1"/>
  <c r="H535" i="3" s="1"/>
  <c r="H536" i="3" s="1"/>
  <c r="H545" i="3" s="1"/>
  <c r="H546" i="3" s="1"/>
  <c r="H547" i="3" s="1"/>
  <c r="H548" i="3" s="1"/>
  <c r="H549" i="3" s="1"/>
  <c r="H550" i="3" s="1"/>
  <c r="H551" i="3" s="1"/>
  <c r="H552" i="3" s="1"/>
  <c r="K519" i="3"/>
  <c r="K523" i="3" s="1"/>
  <c r="K516" i="3" s="1"/>
  <c r="K518" i="3" s="1"/>
  <c r="K517" i="3" s="1"/>
  <c r="K522" i="3" s="1"/>
  <c r="K513" i="3" s="1"/>
  <c r="K514" i="3" s="1"/>
  <c r="K515" i="3" s="1"/>
  <c r="K524" i="3" s="1"/>
  <c r="J519" i="3"/>
  <c r="J523" i="3" s="1"/>
  <c r="J516" i="3" s="1"/>
  <c r="J518" i="3" s="1"/>
  <c r="J517" i="3" s="1"/>
  <c r="J522" i="3" s="1"/>
  <c r="J513" i="3" s="1"/>
  <c r="J514" i="3" s="1"/>
  <c r="J515" i="3" s="1"/>
  <c r="J524" i="3" s="1"/>
  <c r="I519" i="3"/>
  <c r="I523" i="3" s="1"/>
  <c r="I516" i="3" s="1"/>
  <c r="I518" i="3" s="1"/>
  <c r="I517" i="3" s="1"/>
  <c r="I522" i="3" s="1"/>
  <c r="I513" i="3" s="1"/>
  <c r="I514" i="3" s="1"/>
  <c r="I515" i="3" s="1"/>
  <c r="I524" i="3" s="1"/>
  <c r="H519" i="3"/>
  <c r="H523" i="3" s="1"/>
  <c r="H516" i="3" s="1"/>
  <c r="H518" i="3" s="1"/>
  <c r="H517" i="3" s="1"/>
  <c r="H522" i="3" s="1"/>
  <c r="H513" i="3" s="1"/>
  <c r="H514" i="3" s="1"/>
  <c r="H515" i="3" s="1"/>
  <c r="H524" i="3" s="1"/>
  <c r="K475" i="3"/>
  <c r="K479" i="3" s="1"/>
  <c r="K472" i="3" s="1"/>
  <c r="K474" i="3" s="1"/>
  <c r="K473" i="3" s="1"/>
  <c r="K478" i="3" s="1"/>
  <c r="K469" i="3" s="1"/>
  <c r="K470" i="3" s="1"/>
  <c r="K471" i="3" s="1"/>
  <c r="K480" i="3" s="1"/>
  <c r="K488" i="3" s="1"/>
  <c r="K489" i="3" s="1"/>
  <c r="J475" i="3"/>
  <c r="J479" i="3" s="1"/>
  <c r="J472" i="3" s="1"/>
  <c r="J474" i="3" s="1"/>
  <c r="J473" i="3" s="1"/>
  <c r="J478" i="3" s="1"/>
  <c r="J469" i="3" s="1"/>
  <c r="J470" i="3" s="1"/>
  <c r="J471" i="3" s="1"/>
  <c r="J480" i="3" s="1"/>
  <c r="I475" i="3"/>
  <c r="I479" i="3" s="1"/>
  <c r="I472" i="3" s="1"/>
  <c r="I474" i="3" s="1"/>
  <c r="I473" i="3" s="1"/>
  <c r="I478" i="3" s="1"/>
  <c r="I469" i="3" s="1"/>
  <c r="I470" i="3" s="1"/>
  <c r="I471" i="3" s="1"/>
  <c r="I480" i="3" s="1"/>
  <c r="H475" i="3"/>
  <c r="H479" i="3" s="1"/>
  <c r="H472" i="3" s="1"/>
  <c r="H474" i="3" s="1"/>
  <c r="H473" i="3" s="1"/>
  <c r="H478" i="3" s="1"/>
  <c r="H469" i="3" s="1"/>
  <c r="H470" i="3" s="1"/>
  <c r="H471" i="3" s="1"/>
  <c r="H480" i="3" s="1"/>
  <c r="K432" i="3"/>
  <c r="K436" i="3" s="1"/>
  <c r="K429" i="3" s="1"/>
  <c r="K431" i="3" s="1"/>
  <c r="K430" i="3" s="1"/>
  <c r="K435" i="3" s="1"/>
  <c r="K426" i="3" s="1"/>
  <c r="K427" i="3" s="1"/>
  <c r="K428" i="3" s="1"/>
  <c r="K437" i="3" s="1"/>
  <c r="K438" i="3" s="1"/>
  <c r="K439" i="3" s="1"/>
  <c r="K440" i="3" s="1"/>
  <c r="K441" i="3" s="1"/>
  <c r="K442" i="3" s="1"/>
  <c r="K443" i="3" s="1"/>
  <c r="J432" i="3"/>
  <c r="J436" i="3" s="1"/>
  <c r="J429" i="3" s="1"/>
  <c r="J431" i="3" s="1"/>
  <c r="J430" i="3" s="1"/>
  <c r="J435" i="3" s="1"/>
  <c r="J426" i="3" s="1"/>
  <c r="J427" i="3" s="1"/>
  <c r="J428" i="3" s="1"/>
  <c r="J437" i="3" s="1"/>
  <c r="J438" i="3" s="1"/>
  <c r="J439" i="3" s="1"/>
  <c r="J440" i="3" s="1"/>
  <c r="J441" i="3" s="1"/>
  <c r="J442" i="3" s="1"/>
  <c r="J443" i="3" s="1"/>
  <c r="I432" i="3"/>
  <c r="I436" i="3" s="1"/>
  <c r="I429" i="3" s="1"/>
  <c r="I431" i="3" s="1"/>
  <c r="I430" i="3" s="1"/>
  <c r="I435" i="3" s="1"/>
  <c r="I426" i="3" s="1"/>
  <c r="I427" i="3" s="1"/>
  <c r="I428" i="3" s="1"/>
  <c r="I437" i="3" s="1"/>
  <c r="H432" i="3"/>
  <c r="H436" i="3" s="1"/>
  <c r="H429" i="3" s="1"/>
  <c r="H431" i="3" s="1"/>
  <c r="H430" i="3" s="1"/>
  <c r="H435" i="3" s="1"/>
  <c r="H426" i="3" s="1"/>
  <c r="H427" i="3" s="1"/>
  <c r="H428" i="3" s="1"/>
  <c r="H437" i="3" s="1"/>
  <c r="K388" i="3"/>
  <c r="K392" i="3" s="1"/>
  <c r="K385" i="3" s="1"/>
  <c r="K387" i="3" s="1"/>
  <c r="K386" i="3" s="1"/>
  <c r="K391" i="3" s="1"/>
  <c r="K382" i="3" s="1"/>
  <c r="K383" i="3" s="1"/>
  <c r="K384" i="3" s="1"/>
  <c r="K393" i="3" s="1"/>
  <c r="J388" i="3"/>
  <c r="J392" i="3" s="1"/>
  <c r="J385" i="3" s="1"/>
  <c r="J387" i="3" s="1"/>
  <c r="J386" i="3" s="1"/>
  <c r="J391" i="3" s="1"/>
  <c r="J382" i="3" s="1"/>
  <c r="J383" i="3" s="1"/>
  <c r="J384" i="3" s="1"/>
  <c r="J393" i="3" s="1"/>
  <c r="I388" i="3"/>
  <c r="I392" i="3" s="1"/>
  <c r="I385" i="3" s="1"/>
  <c r="I387" i="3" s="1"/>
  <c r="I386" i="3" s="1"/>
  <c r="I391" i="3" s="1"/>
  <c r="I382" i="3" s="1"/>
  <c r="I383" i="3" s="1"/>
  <c r="I384" i="3" s="1"/>
  <c r="I393" i="3" s="1"/>
  <c r="H388" i="3"/>
  <c r="H392" i="3" s="1"/>
  <c r="H385" i="3" s="1"/>
  <c r="H387" i="3" s="1"/>
  <c r="H386" i="3" s="1"/>
  <c r="H391" i="3" s="1"/>
  <c r="H382" i="3" s="1"/>
  <c r="H383" i="3" s="1"/>
  <c r="H384" i="3" s="1"/>
  <c r="H393" i="3" s="1"/>
  <c r="K366" i="3"/>
  <c r="K370" i="3" s="1"/>
  <c r="K363" i="3" s="1"/>
  <c r="K365" i="3" s="1"/>
  <c r="K364" i="3" s="1"/>
  <c r="K369" i="3" s="1"/>
  <c r="K360" i="3" s="1"/>
  <c r="K361" i="3" s="1"/>
  <c r="K362" i="3" s="1"/>
  <c r="K371" i="3" s="1"/>
  <c r="K372" i="3" s="1"/>
  <c r="K373" i="3" s="1"/>
  <c r="K374" i="3" s="1"/>
  <c r="K375" i="3" s="1"/>
  <c r="K376" i="3" s="1"/>
  <c r="K377" i="3" s="1"/>
  <c r="J366" i="3"/>
  <c r="J370" i="3" s="1"/>
  <c r="J363" i="3" s="1"/>
  <c r="J365" i="3" s="1"/>
  <c r="J364" i="3" s="1"/>
  <c r="J369" i="3" s="1"/>
  <c r="J360" i="3" s="1"/>
  <c r="J361" i="3" s="1"/>
  <c r="J362" i="3" s="1"/>
  <c r="J371" i="3" s="1"/>
  <c r="I366" i="3"/>
  <c r="I370" i="3" s="1"/>
  <c r="I363" i="3" s="1"/>
  <c r="I365" i="3" s="1"/>
  <c r="I364" i="3" s="1"/>
  <c r="I369" i="3" s="1"/>
  <c r="I360" i="3" s="1"/>
  <c r="I361" i="3" s="1"/>
  <c r="I362" i="3" s="1"/>
  <c r="I371" i="3" s="1"/>
  <c r="H366" i="3"/>
  <c r="H370" i="3" s="1"/>
  <c r="H363" i="3" s="1"/>
  <c r="H365" i="3" s="1"/>
  <c r="H364" i="3" s="1"/>
  <c r="H369" i="3" s="1"/>
  <c r="H360" i="3" s="1"/>
  <c r="H361" i="3" s="1"/>
  <c r="H362" i="3" s="1"/>
  <c r="H371" i="3" s="1"/>
  <c r="H379" i="3" s="1"/>
  <c r="H380" i="3" s="1"/>
  <c r="K344" i="3"/>
  <c r="K348" i="3" s="1"/>
  <c r="K341" i="3" s="1"/>
  <c r="K343" i="3" s="1"/>
  <c r="K342" i="3" s="1"/>
  <c r="K347" i="3" s="1"/>
  <c r="K338" i="3" s="1"/>
  <c r="K339" i="3" s="1"/>
  <c r="K340" i="3" s="1"/>
  <c r="K349" i="3" s="1"/>
  <c r="J344" i="3"/>
  <c r="J348" i="3" s="1"/>
  <c r="J341" i="3" s="1"/>
  <c r="J343" i="3" s="1"/>
  <c r="J342" i="3" s="1"/>
  <c r="J347" i="3" s="1"/>
  <c r="J338" i="3" s="1"/>
  <c r="J339" i="3" s="1"/>
  <c r="J340" i="3" s="1"/>
  <c r="J349" i="3" s="1"/>
  <c r="J357" i="3" s="1"/>
  <c r="J358" i="3" s="1"/>
  <c r="I344" i="3"/>
  <c r="I348" i="3" s="1"/>
  <c r="I341" i="3" s="1"/>
  <c r="I343" i="3" s="1"/>
  <c r="I342" i="3" s="1"/>
  <c r="I347" i="3" s="1"/>
  <c r="I338" i="3" s="1"/>
  <c r="I339" i="3" s="1"/>
  <c r="I340" i="3" s="1"/>
  <c r="I349" i="3" s="1"/>
  <c r="H344" i="3"/>
  <c r="H348" i="3" s="1"/>
  <c r="H341" i="3" s="1"/>
  <c r="H343" i="3" s="1"/>
  <c r="H342" i="3" s="1"/>
  <c r="H347" i="3" s="1"/>
  <c r="H338" i="3" s="1"/>
  <c r="H339" i="3" s="1"/>
  <c r="H340" i="3" s="1"/>
  <c r="H349" i="3" s="1"/>
  <c r="K322" i="3"/>
  <c r="K326" i="3" s="1"/>
  <c r="K319" i="3" s="1"/>
  <c r="K321" i="3" s="1"/>
  <c r="K320" i="3" s="1"/>
  <c r="K325" i="3" s="1"/>
  <c r="K316" i="3" s="1"/>
  <c r="K317" i="3" s="1"/>
  <c r="K318" i="3" s="1"/>
  <c r="K327" i="3" s="1"/>
  <c r="J322" i="3"/>
  <c r="J326" i="3" s="1"/>
  <c r="J319" i="3" s="1"/>
  <c r="J321" i="3" s="1"/>
  <c r="J320" i="3" s="1"/>
  <c r="J325" i="3" s="1"/>
  <c r="J316" i="3" s="1"/>
  <c r="J317" i="3" s="1"/>
  <c r="J318" i="3" s="1"/>
  <c r="J327" i="3" s="1"/>
  <c r="J335" i="3" s="1"/>
  <c r="J336" i="3" s="1"/>
  <c r="I322" i="3"/>
  <c r="I326" i="3" s="1"/>
  <c r="I319" i="3" s="1"/>
  <c r="I321" i="3" s="1"/>
  <c r="I320" i="3" s="1"/>
  <c r="I325" i="3" s="1"/>
  <c r="I316" i="3" s="1"/>
  <c r="I317" i="3" s="1"/>
  <c r="I318" i="3" s="1"/>
  <c r="I327" i="3" s="1"/>
  <c r="I328" i="3" s="1"/>
  <c r="I329" i="3" s="1"/>
  <c r="I330" i="3" s="1"/>
  <c r="I331" i="3" s="1"/>
  <c r="I332" i="3" s="1"/>
  <c r="I333" i="3" s="1"/>
  <c r="H322" i="3"/>
  <c r="H326" i="3" s="1"/>
  <c r="H319" i="3" s="1"/>
  <c r="H321" i="3" s="1"/>
  <c r="H320" i="3" s="1"/>
  <c r="H325" i="3" s="1"/>
  <c r="H316" i="3" s="1"/>
  <c r="H317" i="3" s="1"/>
  <c r="H318" i="3" s="1"/>
  <c r="H327" i="3" s="1"/>
  <c r="K300" i="3"/>
  <c r="K304" i="3" s="1"/>
  <c r="K297" i="3" s="1"/>
  <c r="K299" i="3" s="1"/>
  <c r="K298" i="3" s="1"/>
  <c r="K303" i="3" s="1"/>
  <c r="K294" i="3" s="1"/>
  <c r="K295" i="3" s="1"/>
  <c r="K296" i="3" s="1"/>
  <c r="K305" i="3" s="1"/>
  <c r="K306" i="3" s="1"/>
  <c r="K307" i="3" s="1"/>
  <c r="K308" i="3" s="1"/>
  <c r="K309" i="3" s="1"/>
  <c r="K310" i="3" s="1"/>
  <c r="K311" i="3" s="1"/>
  <c r="J300" i="3"/>
  <c r="J304" i="3" s="1"/>
  <c r="J297" i="3" s="1"/>
  <c r="J299" i="3" s="1"/>
  <c r="J298" i="3" s="1"/>
  <c r="J303" i="3" s="1"/>
  <c r="J294" i="3" s="1"/>
  <c r="J295" i="3" s="1"/>
  <c r="J296" i="3" s="1"/>
  <c r="J305" i="3" s="1"/>
  <c r="I300" i="3"/>
  <c r="I304" i="3" s="1"/>
  <c r="I297" i="3" s="1"/>
  <c r="I299" i="3" s="1"/>
  <c r="I298" i="3" s="1"/>
  <c r="I303" i="3" s="1"/>
  <c r="I294" i="3" s="1"/>
  <c r="I295" i="3" s="1"/>
  <c r="I296" i="3" s="1"/>
  <c r="I305" i="3" s="1"/>
  <c r="H300" i="3"/>
  <c r="H304" i="3" s="1"/>
  <c r="H297" i="3" s="1"/>
  <c r="H299" i="3" s="1"/>
  <c r="H298" i="3" s="1"/>
  <c r="H303" i="3" s="1"/>
  <c r="H294" i="3" s="1"/>
  <c r="H295" i="3" s="1"/>
  <c r="H296" i="3" s="1"/>
  <c r="H305" i="3" s="1"/>
  <c r="H313" i="3" s="1"/>
  <c r="H314" i="3" s="1"/>
  <c r="K278" i="3"/>
  <c r="K282" i="3" s="1"/>
  <c r="K275" i="3" s="1"/>
  <c r="K277" i="3" s="1"/>
  <c r="K276" i="3" s="1"/>
  <c r="K281" i="3" s="1"/>
  <c r="K272" i="3" s="1"/>
  <c r="K273" i="3" s="1"/>
  <c r="K274" i="3" s="1"/>
  <c r="K283" i="3" s="1"/>
  <c r="J278" i="3"/>
  <c r="J282" i="3" s="1"/>
  <c r="J275" i="3" s="1"/>
  <c r="J277" i="3" s="1"/>
  <c r="J276" i="3" s="1"/>
  <c r="J281" i="3" s="1"/>
  <c r="J272" i="3" s="1"/>
  <c r="J273" i="3" s="1"/>
  <c r="J274" i="3" s="1"/>
  <c r="J283" i="3" s="1"/>
  <c r="J291" i="3" s="1"/>
  <c r="I278" i="3"/>
  <c r="I282" i="3" s="1"/>
  <c r="I275" i="3" s="1"/>
  <c r="I277" i="3" s="1"/>
  <c r="I276" i="3" s="1"/>
  <c r="I281" i="3" s="1"/>
  <c r="I272" i="3" s="1"/>
  <c r="I273" i="3" s="1"/>
  <c r="I274" i="3" s="1"/>
  <c r="I283" i="3" s="1"/>
  <c r="I284" i="3" s="1"/>
  <c r="I285" i="3" s="1"/>
  <c r="I286" i="3" s="1"/>
  <c r="I287" i="3" s="1"/>
  <c r="I288" i="3" s="1"/>
  <c r="I289" i="3" s="1"/>
  <c r="H278" i="3"/>
  <c r="H282" i="3" s="1"/>
  <c r="H275" i="3" s="1"/>
  <c r="H277" i="3" s="1"/>
  <c r="H276" i="3" s="1"/>
  <c r="H281" i="3" s="1"/>
  <c r="H272" i="3" s="1"/>
  <c r="H273" i="3" s="1"/>
  <c r="H274" i="3" s="1"/>
  <c r="H283" i="3" s="1"/>
  <c r="K256" i="3"/>
  <c r="K260" i="3" s="1"/>
  <c r="K253" i="3" s="1"/>
  <c r="K255" i="3" s="1"/>
  <c r="K254" i="3" s="1"/>
  <c r="K259" i="3" s="1"/>
  <c r="K250" i="3" s="1"/>
  <c r="K251" i="3" s="1"/>
  <c r="K252" i="3" s="1"/>
  <c r="K261" i="3" s="1"/>
  <c r="K262" i="3" s="1"/>
  <c r="K263" i="3" s="1"/>
  <c r="K264" i="3" s="1"/>
  <c r="K265" i="3" s="1"/>
  <c r="K266" i="3" s="1"/>
  <c r="K267" i="3" s="1"/>
  <c r="J256" i="3"/>
  <c r="J260" i="3" s="1"/>
  <c r="J253" i="3" s="1"/>
  <c r="J255" i="3" s="1"/>
  <c r="J254" i="3" s="1"/>
  <c r="J259" i="3" s="1"/>
  <c r="J250" i="3" s="1"/>
  <c r="J251" i="3" s="1"/>
  <c r="J252" i="3" s="1"/>
  <c r="J261" i="3" s="1"/>
  <c r="I256" i="3"/>
  <c r="I260" i="3" s="1"/>
  <c r="I253" i="3" s="1"/>
  <c r="I255" i="3" s="1"/>
  <c r="I254" i="3" s="1"/>
  <c r="I259" i="3" s="1"/>
  <c r="I250" i="3" s="1"/>
  <c r="I251" i="3" s="1"/>
  <c r="I252" i="3" s="1"/>
  <c r="I261" i="3" s="1"/>
  <c r="H256" i="3"/>
  <c r="H260" i="3" s="1"/>
  <c r="H253" i="3" s="1"/>
  <c r="H255" i="3" s="1"/>
  <c r="H254" i="3" s="1"/>
  <c r="H259" i="3" s="1"/>
  <c r="H250" i="3" s="1"/>
  <c r="H251" i="3" s="1"/>
  <c r="H252" i="3" s="1"/>
  <c r="H261" i="3" s="1"/>
  <c r="H269" i="3" s="1"/>
  <c r="H270" i="3" s="1"/>
  <c r="K168" i="3"/>
  <c r="K172" i="3" s="1"/>
  <c r="K165" i="3" s="1"/>
  <c r="K167" i="3" s="1"/>
  <c r="K166" i="3" s="1"/>
  <c r="K171" i="3" s="1"/>
  <c r="K162" i="3" s="1"/>
  <c r="K163" i="3" s="1"/>
  <c r="K164" i="3" s="1"/>
  <c r="K173" i="3" s="1"/>
  <c r="J168" i="3"/>
  <c r="J172" i="3" s="1"/>
  <c r="J165" i="3" s="1"/>
  <c r="J167" i="3" s="1"/>
  <c r="J166" i="3" s="1"/>
  <c r="J171" i="3" s="1"/>
  <c r="J162" i="3" s="1"/>
  <c r="J163" i="3" s="1"/>
  <c r="J164" i="3" s="1"/>
  <c r="J173" i="3" s="1"/>
  <c r="J181" i="3" s="1"/>
  <c r="J182" i="3" s="1"/>
  <c r="I168" i="3"/>
  <c r="I172" i="3" s="1"/>
  <c r="I165" i="3" s="1"/>
  <c r="I167" i="3" s="1"/>
  <c r="I166" i="3" s="1"/>
  <c r="I171" i="3" s="1"/>
  <c r="I162" i="3" s="1"/>
  <c r="I163" i="3" s="1"/>
  <c r="I164" i="3" s="1"/>
  <c r="I173" i="3" s="1"/>
  <c r="I174" i="3" s="1"/>
  <c r="I175" i="3" s="1"/>
  <c r="I176" i="3" s="1"/>
  <c r="I177" i="3" s="1"/>
  <c r="I178" i="3" s="1"/>
  <c r="I179" i="3" s="1"/>
  <c r="H168" i="3"/>
  <c r="H172" i="3" s="1"/>
  <c r="H165" i="3" s="1"/>
  <c r="H167" i="3" s="1"/>
  <c r="H166" i="3" s="1"/>
  <c r="H171" i="3" s="1"/>
  <c r="H162" i="3" s="1"/>
  <c r="H163" i="3" s="1"/>
  <c r="H164" i="3" s="1"/>
  <c r="H173" i="3" s="1"/>
  <c r="K124" i="3"/>
  <c r="K128" i="3" s="1"/>
  <c r="K121" i="3" s="1"/>
  <c r="K123" i="3" s="1"/>
  <c r="K122" i="3" s="1"/>
  <c r="K127" i="3" s="1"/>
  <c r="K118" i="3" s="1"/>
  <c r="K119" i="3" s="1"/>
  <c r="K120" i="3" s="1"/>
  <c r="K129" i="3" s="1"/>
  <c r="K130" i="3" s="1"/>
  <c r="K131" i="3" s="1"/>
  <c r="K132" i="3" s="1"/>
  <c r="K133" i="3" s="1"/>
  <c r="K134" i="3" s="1"/>
  <c r="K135" i="3" s="1"/>
  <c r="J124" i="3"/>
  <c r="J128" i="3" s="1"/>
  <c r="J121" i="3" s="1"/>
  <c r="J123" i="3" s="1"/>
  <c r="J122" i="3" s="1"/>
  <c r="J127" i="3" s="1"/>
  <c r="J118" i="3" s="1"/>
  <c r="J119" i="3" s="1"/>
  <c r="J120" i="3" s="1"/>
  <c r="J129" i="3" s="1"/>
  <c r="I124" i="3"/>
  <c r="I128" i="3" s="1"/>
  <c r="I121" i="3" s="1"/>
  <c r="I123" i="3" s="1"/>
  <c r="I122" i="3" s="1"/>
  <c r="I127" i="3" s="1"/>
  <c r="I118" i="3" s="1"/>
  <c r="I119" i="3" s="1"/>
  <c r="I120" i="3" s="1"/>
  <c r="I129" i="3" s="1"/>
  <c r="H124" i="3"/>
  <c r="H128" i="3" s="1"/>
  <c r="H121" i="3" s="1"/>
  <c r="H123" i="3" s="1"/>
  <c r="H122" i="3" s="1"/>
  <c r="H127" i="3" s="1"/>
  <c r="H118" i="3" s="1"/>
  <c r="H119" i="3" s="1"/>
  <c r="H120" i="3" s="1"/>
  <c r="H129" i="3" s="1"/>
  <c r="H137" i="3" s="1"/>
  <c r="H138" i="3" s="1"/>
  <c r="K102" i="3"/>
  <c r="K106" i="3" s="1"/>
  <c r="K99" i="3" s="1"/>
  <c r="K101" i="3" s="1"/>
  <c r="K100" i="3" s="1"/>
  <c r="K105" i="3" s="1"/>
  <c r="K96" i="3" s="1"/>
  <c r="K97" i="3" s="1"/>
  <c r="K98" i="3" s="1"/>
  <c r="K107" i="3" s="1"/>
  <c r="J102" i="3"/>
  <c r="J106" i="3" s="1"/>
  <c r="J99" i="3" s="1"/>
  <c r="J101" i="3" s="1"/>
  <c r="J100" i="3" s="1"/>
  <c r="J105" i="3" s="1"/>
  <c r="J96" i="3" s="1"/>
  <c r="J97" i="3" s="1"/>
  <c r="J98" i="3" s="1"/>
  <c r="J107" i="3" s="1"/>
  <c r="J115" i="3" s="1"/>
  <c r="J116" i="3" s="1"/>
  <c r="I102" i="3"/>
  <c r="I106" i="3" s="1"/>
  <c r="I99" i="3" s="1"/>
  <c r="I101" i="3" s="1"/>
  <c r="I100" i="3" s="1"/>
  <c r="I105" i="3" s="1"/>
  <c r="I96" i="3" s="1"/>
  <c r="I97" i="3" s="1"/>
  <c r="I98" i="3" s="1"/>
  <c r="I107" i="3" s="1"/>
  <c r="I108" i="3" s="1"/>
  <c r="I109" i="3" s="1"/>
  <c r="I110" i="3" s="1"/>
  <c r="I111" i="3" s="1"/>
  <c r="I112" i="3" s="1"/>
  <c r="I113" i="3" s="1"/>
  <c r="H102" i="3"/>
  <c r="H106" i="3" s="1"/>
  <c r="H99" i="3" s="1"/>
  <c r="H101" i="3" s="1"/>
  <c r="H100" i="3" s="1"/>
  <c r="H105" i="3" s="1"/>
  <c r="H96" i="3" s="1"/>
  <c r="H97" i="3" s="1"/>
  <c r="H98" i="3" s="1"/>
  <c r="H107" i="3" s="1"/>
  <c r="K80" i="3"/>
  <c r="K84" i="3" s="1"/>
  <c r="K77" i="3" s="1"/>
  <c r="K79" i="3" s="1"/>
  <c r="K78" i="3" s="1"/>
  <c r="K83" i="3" s="1"/>
  <c r="K74" i="3" s="1"/>
  <c r="K75" i="3" s="1"/>
  <c r="K76" i="3" s="1"/>
  <c r="K85" i="3" s="1"/>
  <c r="J80" i="3"/>
  <c r="J84" i="3" s="1"/>
  <c r="J77" i="3" s="1"/>
  <c r="J79" i="3" s="1"/>
  <c r="J78" i="3" s="1"/>
  <c r="J83" i="3" s="1"/>
  <c r="J74" i="3" s="1"/>
  <c r="J75" i="3" s="1"/>
  <c r="J76" i="3" s="1"/>
  <c r="J85" i="3" s="1"/>
  <c r="I80" i="3"/>
  <c r="I84" i="3" s="1"/>
  <c r="I77" i="3" s="1"/>
  <c r="I79" i="3" s="1"/>
  <c r="I78" i="3" s="1"/>
  <c r="I83" i="3" s="1"/>
  <c r="I74" i="3" s="1"/>
  <c r="I75" i="3" s="1"/>
  <c r="I76" i="3" s="1"/>
  <c r="I85" i="3" s="1"/>
  <c r="H80" i="3"/>
  <c r="H84" i="3" s="1"/>
  <c r="H77" i="3" s="1"/>
  <c r="H79" i="3" s="1"/>
  <c r="H78" i="3" s="1"/>
  <c r="H83" i="3" s="1"/>
  <c r="H74" i="3" s="1"/>
  <c r="H75" i="3" s="1"/>
  <c r="H76" i="3" s="1"/>
  <c r="H85" i="3" s="1"/>
  <c r="K58" i="3"/>
  <c r="K62" i="3" s="1"/>
  <c r="K55" i="3" s="1"/>
  <c r="K57" i="3" s="1"/>
  <c r="K56" i="3" s="1"/>
  <c r="K61" i="3" s="1"/>
  <c r="K52" i="3" s="1"/>
  <c r="K53" i="3" s="1"/>
  <c r="K54" i="3" s="1"/>
  <c r="K63" i="3" s="1"/>
  <c r="J58" i="3"/>
  <c r="J62" i="3" s="1"/>
  <c r="J55" i="3" s="1"/>
  <c r="J57" i="3" s="1"/>
  <c r="J56" i="3" s="1"/>
  <c r="J61" i="3" s="1"/>
  <c r="J52" i="3" s="1"/>
  <c r="J53" i="3" s="1"/>
  <c r="J54" i="3" s="1"/>
  <c r="J63" i="3" s="1"/>
  <c r="I58" i="3"/>
  <c r="I62" i="3" s="1"/>
  <c r="I55" i="3" s="1"/>
  <c r="I57" i="3" s="1"/>
  <c r="I56" i="3" s="1"/>
  <c r="I61" i="3" s="1"/>
  <c r="I52" i="3" s="1"/>
  <c r="I53" i="3" s="1"/>
  <c r="I54" i="3" s="1"/>
  <c r="I63" i="3" s="1"/>
  <c r="H58" i="3"/>
  <c r="H62" i="3" s="1"/>
  <c r="H55" i="3" s="1"/>
  <c r="H57" i="3" s="1"/>
  <c r="H56" i="3" s="1"/>
  <c r="H61" i="3" s="1"/>
  <c r="H52" i="3" s="1"/>
  <c r="H53" i="3" s="1"/>
  <c r="H54" i="3" s="1"/>
  <c r="H63" i="3" s="1"/>
  <c r="K37" i="3"/>
  <c r="K41" i="3" s="1"/>
  <c r="K34" i="3" s="1"/>
  <c r="K36" i="3" s="1"/>
  <c r="K35" i="3" s="1"/>
  <c r="K40" i="3" s="1"/>
  <c r="K31" i="3" s="1"/>
  <c r="K32" i="3" s="1"/>
  <c r="K33" i="3" s="1"/>
  <c r="K42" i="3" s="1"/>
  <c r="J37" i="3"/>
  <c r="J41" i="3" s="1"/>
  <c r="J34" i="3" s="1"/>
  <c r="J36" i="3" s="1"/>
  <c r="J35" i="3" s="1"/>
  <c r="J40" i="3" s="1"/>
  <c r="J31" i="3" s="1"/>
  <c r="J32" i="3" s="1"/>
  <c r="J33" i="3" s="1"/>
  <c r="J42" i="3" s="1"/>
  <c r="I37" i="3"/>
  <c r="I41" i="3" s="1"/>
  <c r="I34" i="3" s="1"/>
  <c r="I36" i="3" s="1"/>
  <c r="I35" i="3" s="1"/>
  <c r="I40" i="3" s="1"/>
  <c r="I31" i="3" s="1"/>
  <c r="I32" i="3" s="1"/>
  <c r="I33" i="3" s="1"/>
  <c r="I42" i="3" s="1"/>
  <c r="H37" i="3"/>
  <c r="H41" i="3" s="1"/>
  <c r="H34" i="3" s="1"/>
  <c r="H36" i="3" s="1"/>
  <c r="H35" i="3" s="1"/>
  <c r="H40" i="3" s="1"/>
  <c r="H31" i="3" s="1"/>
  <c r="H32" i="3" s="1"/>
  <c r="H33" i="3" s="1"/>
  <c r="H42" i="3" s="1"/>
  <c r="M34" i="4"/>
  <c r="M35" i="4" s="1"/>
  <c r="M36" i="4" s="1"/>
  <c r="M37" i="4" s="1"/>
  <c r="M38" i="4" s="1"/>
  <c r="M39" i="4" s="1"/>
  <c r="M40" i="4" s="1"/>
  <c r="M41" i="4" s="1"/>
  <c r="M42" i="4" s="1"/>
  <c r="M43" i="4" s="1"/>
  <c r="M44" i="4" s="1"/>
  <c r="L34" i="4"/>
  <c r="L35" i="4" s="1"/>
  <c r="L36" i="4" s="1"/>
  <c r="L37" i="4" s="1"/>
  <c r="L38" i="4" s="1"/>
  <c r="L39" i="4" s="1"/>
  <c r="L40" i="4" s="1"/>
  <c r="L41" i="4" s="1"/>
  <c r="L42" i="4" s="1"/>
  <c r="L43" i="4" s="1"/>
  <c r="L44" i="4" s="1"/>
  <c r="K34" i="4"/>
  <c r="K35" i="4" s="1"/>
  <c r="K36" i="4" s="1"/>
  <c r="K37" i="4" s="1"/>
  <c r="K38" i="4" s="1"/>
  <c r="K39" i="4" s="1"/>
  <c r="K40" i="4" s="1"/>
  <c r="K41" i="4" s="1"/>
  <c r="K42" i="4" s="1"/>
  <c r="K43" i="4" s="1"/>
  <c r="K44" i="4" s="1"/>
  <c r="J34" i="4"/>
  <c r="J35" i="4" s="1"/>
  <c r="J36" i="4" s="1"/>
  <c r="J37" i="4" s="1"/>
  <c r="J38" i="4" s="1"/>
  <c r="J39" i="4" s="1"/>
  <c r="J40" i="4" s="1"/>
  <c r="J41" i="4" s="1"/>
  <c r="J42" i="4" s="1"/>
  <c r="J43" i="4" s="1"/>
  <c r="J44" i="4" s="1"/>
  <c r="M347" i="4"/>
  <c r="M348" i="4" s="1"/>
  <c r="M349" i="4" s="1"/>
  <c r="M350" i="4" s="1"/>
  <c r="M351" i="4" s="1"/>
  <c r="M352" i="4" s="1"/>
  <c r="M353" i="4" s="1"/>
  <c r="M354" i="4" s="1"/>
  <c r="M355" i="4" s="1"/>
  <c r="M356" i="4" s="1"/>
  <c r="M357" i="4" s="1"/>
  <c r="L347" i="4"/>
  <c r="L348" i="4" s="1"/>
  <c r="L349" i="4" s="1"/>
  <c r="L350" i="4" s="1"/>
  <c r="L351" i="4" s="1"/>
  <c r="L352" i="4" s="1"/>
  <c r="L353" i="4" s="1"/>
  <c r="L354" i="4" s="1"/>
  <c r="L355" i="4" s="1"/>
  <c r="L356" i="4" s="1"/>
  <c r="L357" i="4" s="1"/>
  <c r="K347" i="4"/>
  <c r="K348" i="4" s="1"/>
  <c r="K349" i="4" s="1"/>
  <c r="K350" i="4" s="1"/>
  <c r="K351" i="4" s="1"/>
  <c r="K352" i="4" s="1"/>
  <c r="K353" i="4" s="1"/>
  <c r="K354" i="4" s="1"/>
  <c r="K355" i="4" s="1"/>
  <c r="K356" i="4" s="1"/>
  <c r="K357" i="4" s="1"/>
  <c r="J347" i="4"/>
  <c r="J348" i="4" s="1"/>
  <c r="J349" i="4" s="1"/>
  <c r="J350" i="4" s="1"/>
  <c r="J351" i="4" s="1"/>
  <c r="J352" i="4" s="1"/>
  <c r="J353" i="4" s="1"/>
  <c r="J354" i="4" s="1"/>
  <c r="J355" i="4" s="1"/>
  <c r="J356" i="4" s="1"/>
  <c r="J357" i="4" s="1"/>
  <c r="M326" i="4"/>
  <c r="M327" i="4" s="1"/>
  <c r="M328" i="4" s="1"/>
  <c r="M329" i="4" s="1"/>
  <c r="M330" i="4" s="1"/>
  <c r="M331" i="4" s="1"/>
  <c r="M332" i="4" s="1"/>
  <c r="M333" i="4" s="1"/>
  <c r="M334" i="4" s="1"/>
  <c r="M335" i="4" s="1"/>
  <c r="M336" i="4" s="1"/>
  <c r="L326" i="4"/>
  <c r="L327" i="4" s="1"/>
  <c r="L328" i="4" s="1"/>
  <c r="L329" i="4" s="1"/>
  <c r="L330" i="4" s="1"/>
  <c r="L331" i="4" s="1"/>
  <c r="L332" i="4" s="1"/>
  <c r="L333" i="4" s="1"/>
  <c r="L334" i="4" s="1"/>
  <c r="L335" i="4" s="1"/>
  <c r="L336" i="4" s="1"/>
  <c r="K326" i="4"/>
  <c r="K327" i="4" s="1"/>
  <c r="K328" i="4" s="1"/>
  <c r="K329" i="4" s="1"/>
  <c r="K330" i="4" s="1"/>
  <c r="K331" i="4" s="1"/>
  <c r="K332" i="4" s="1"/>
  <c r="K333" i="4" s="1"/>
  <c r="K334" i="4" s="1"/>
  <c r="K335" i="4" s="1"/>
  <c r="K336" i="4" s="1"/>
  <c r="J326" i="4"/>
  <c r="J327" i="4" s="1"/>
  <c r="J328" i="4" s="1"/>
  <c r="J329" i="4" s="1"/>
  <c r="J330" i="4" s="1"/>
  <c r="J331" i="4" s="1"/>
  <c r="J332" i="4" s="1"/>
  <c r="J333" i="4" s="1"/>
  <c r="J334" i="4" s="1"/>
  <c r="J335" i="4" s="1"/>
  <c r="J336" i="4" s="1"/>
  <c r="M116" i="4"/>
  <c r="M117" i="4" s="1"/>
  <c r="M118" i="4" s="1"/>
  <c r="M119" i="4" s="1"/>
  <c r="M120" i="4" s="1"/>
  <c r="M121" i="4" s="1"/>
  <c r="M122" i="4" s="1"/>
  <c r="L116" i="4"/>
  <c r="L117" i="4" s="1"/>
  <c r="L118" i="4" s="1"/>
  <c r="L119" i="4" s="1"/>
  <c r="L120" i="4" s="1"/>
  <c r="L121" i="4" s="1"/>
  <c r="L122" i="4" s="1"/>
  <c r="K116" i="4"/>
  <c r="K117" i="4" s="1"/>
  <c r="K118" i="4" s="1"/>
  <c r="K119" i="4" s="1"/>
  <c r="K120" i="4" s="1"/>
  <c r="K121" i="4" s="1"/>
  <c r="K122" i="4" s="1"/>
  <c r="J116" i="4"/>
  <c r="J117" i="4" s="1"/>
  <c r="J118" i="4" s="1"/>
  <c r="J119" i="4" s="1"/>
  <c r="J120" i="4" s="1"/>
  <c r="J121" i="4" s="1"/>
  <c r="J122" i="4" s="1"/>
  <c r="K510" i="3" l="1"/>
  <c r="K511" i="3" s="1"/>
  <c r="K503" i="3"/>
  <c r="K504" i="3" s="1"/>
  <c r="K505" i="3" s="1"/>
  <c r="K506" i="3" s="1"/>
  <c r="K507" i="3" s="1"/>
  <c r="K508" i="3" s="1"/>
  <c r="J510" i="3"/>
  <c r="J511" i="3" s="1"/>
  <c r="J503" i="3"/>
  <c r="J504" i="3" s="1"/>
  <c r="J505" i="3" s="1"/>
  <c r="J506" i="3" s="1"/>
  <c r="J507" i="3" s="1"/>
  <c r="J508" i="3" s="1"/>
  <c r="H503" i="3"/>
  <c r="H504" i="3" s="1"/>
  <c r="H505" i="3" s="1"/>
  <c r="H506" i="3" s="1"/>
  <c r="H507" i="3" s="1"/>
  <c r="H508" i="3" s="1"/>
  <c r="H510" i="3"/>
  <c r="H511" i="3" s="1"/>
  <c r="I510" i="3"/>
  <c r="I511" i="3" s="1"/>
  <c r="I503" i="3"/>
  <c r="I504" i="3" s="1"/>
  <c r="I505" i="3" s="1"/>
  <c r="I506" i="3" s="1"/>
  <c r="I507" i="3" s="1"/>
  <c r="I508" i="3" s="1"/>
  <c r="J328" i="3"/>
  <c r="J329" i="3" s="1"/>
  <c r="J330" i="3" s="1"/>
  <c r="J331" i="3" s="1"/>
  <c r="J332" i="3" s="1"/>
  <c r="J333" i="3" s="1"/>
  <c r="H416" i="3"/>
  <c r="H417" i="3" s="1"/>
  <c r="H418" i="3" s="1"/>
  <c r="H419" i="3" s="1"/>
  <c r="H420" i="3" s="1"/>
  <c r="H421" i="3" s="1"/>
  <c r="H423" i="3"/>
  <c r="H424" i="3" s="1"/>
  <c r="J423" i="3"/>
  <c r="J424" i="3" s="1"/>
  <c r="J416" i="3"/>
  <c r="J417" i="3" s="1"/>
  <c r="J418" i="3" s="1"/>
  <c r="J419" i="3" s="1"/>
  <c r="J420" i="3" s="1"/>
  <c r="J421" i="3" s="1"/>
  <c r="K423" i="3"/>
  <c r="K424" i="3" s="1"/>
  <c r="K416" i="3"/>
  <c r="K417" i="3" s="1"/>
  <c r="K418" i="3" s="1"/>
  <c r="K419" i="3" s="1"/>
  <c r="K420" i="3" s="1"/>
  <c r="K421" i="3" s="1"/>
  <c r="I423" i="3"/>
  <c r="I424" i="3" s="1"/>
  <c r="I416" i="3"/>
  <c r="I417" i="3" s="1"/>
  <c r="I418" i="3" s="1"/>
  <c r="I419" i="3" s="1"/>
  <c r="I420" i="3" s="1"/>
  <c r="I421" i="3" s="1"/>
  <c r="J108" i="3"/>
  <c r="J109" i="3" s="1"/>
  <c r="J110" i="3" s="1"/>
  <c r="J111" i="3" s="1"/>
  <c r="J112" i="3" s="1"/>
  <c r="J113" i="3" s="1"/>
  <c r="K137" i="3"/>
  <c r="K138" i="3" s="1"/>
  <c r="J159" i="3"/>
  <c r="J160" i="3" s="1"/>
  <c r="J152" i="3"/>
  <c r="J153" i="3" s="1"/>
  <c r="J154" i="3" s="1"/>
  <c r="J155" i="3" s="1"/>
  <c r="J156" i="3" s="1"/>
  <c r="J157" i="3" s="1"/>
  <c r="K159" i="3"/>
  <c r="K160" i="3" s="1"/>
  <c r="K152" i="3"/>
  <c r="K153" i="3" s="1"/>
  <c r="K154" i="3" s="1"/>
  <c r="K155" i="3" s="1"/>
  <c r="K156" i="3" s="1"/>
  <c r="K157" i="3" s="1"/>
  <c r="H152" i="3"/>
  <c r="H153" i="3" s="1"/>
  <c r="H154" i="3" s="1"/>
  <c r="H155" i="3" s="1"/>
  <c r="H156" i="3" s="1"/>
  <c r="H157" i="3" s="1"/>
  <c r="H159" i="3"/>
  <c r="H160" i="3" s="1"/>
  <c r="I159" i="3"/>
  <c r="I160" i="3" s="1"/>
  <c r="I152" i="3"/>
  <c r="I153" i="3" s="1"/>
  <c r="I154" i="3" s="1"/>
  <c r="I155" i="3" s="1"/>
  <c r="I156" i="3" s="1"/>
  <c r="I157" i="3" s="1"/>
  <c r="H372" i="3"/>
  <c r="H373" i="3" s="1"/>
  <c r="H374" i="3" s="1"/>
  <c r="H375" i="3" s="1"/>
  <c r="H376" i="3" s="1"/>
  <c r="H377" i="3" s="1"/>
  <c r="H597" i="3"/>
  <c r="H598" i="3" s="1"/>
  <c r="I115" i="3"/>
  <c r="I116" i="3" s="1"/>
  <c r="I590" i="3"/>
  <c r="I591" i="3" s="1"/>
  <c r="I592" i="3" s="1"/>
  <c r="I593" i="3" s="1"/>
  <c r="I594" i="3" s="1"/>
  <c r="I595" i="3" s="1"/>
  <c r="H130" i="3"/>
  <c r="H131" i="3" s="1"/>
  <c r="H132" i="3" s="1"/>
  <c r="H133" i="3" s="1"/>
  <c r="H134" i="3" s="1"/>
  <c r="H135" i="3" s="1"/>
  <c r="J445" i="3"/>
  <c r="J444" i="3" s="1"/>
  <c r="K481" i="3"/>
  <c r="K482" i="3" s="1"/>
  <c r="K483" i="3" s="1"/>
  <c r="K484" i="3" s="1"/>
  <c r="K485" i="3" s="1"/>
  <c r="K486" i="3" s="1"/>
  <c r="H50" i="3"/>
  <c r="H49" i="3" s="1"/>
  <c r="H43" i="3"/>
  <c r="H44" i="3" s="1"/>
  <c r="H45" i="3" s="1"/>
  <c r="H46" i="3" s="1"/>
  <c r="H47" i="3" s="1"/>
  <c r="H48" i="3" s="1"/>
  <c r="K86" i="3"/>
  <c r="K87" i="3" s="1"/>
  <c r="K88" i="3" s="1"/>
  <c r="K89" i="3" s="1"/>
  <c r="K90" i="3" s="1"/>
  <c r="K91" i="3" s="1"/>
  <c r="K93" i="3"/>
  <c r="K94" i="3" s="1"/>
  <c r="I269" i="3"/>
  <c r="I270" i="3" s="1"/>
  <c r="I262" i="3"/>
  <c r="I263" i="3" s="1"/>
  <c r="I264" i="3" s="1"/>
  <c r="I265" i="3" s="1"/>
  <c r="I266" i="3" s="1"/>
  <c r="I267" i="3" s="1"/>
  <c r="K357" i="3"/>
  <c r="K358" i="3" s="1"/>
  <c r="K350" i="3"/>
  <c r="K351" i="3" s="1"/>
  <c r="K352" i="3" s="1"/>
  <c r="K353" i="3" s="1"/>
  <c r="K354" i="3" s="1"/>
  <c r="K355" i="3" s="1"/>
  <c r="I50" i="3"/>
  <c r="I49" i="3" s="1"/>
  <c r="I43" i="3"/>
  <c r="I44" i="3" s="1"/>
  <c r="I45" i="3" s="1"/>
  <c r="I46" i="3" s="1"/>
  <c r="I47" i="3" s="1"/>
  <c r="I48" i="3" s="1"/>
  <c r="H93" i="3"/>
  <c r="H94" i="3" s="1"/>
  <c r="H86" i="3"/>
  <c r="H87" i="3" s="1"/>
  <c r="H88" i="3" s="1"/>
  <c r="H89" i="3" s="1"/>
  <c r="H90" i="3" s="1"/>
  <c r="H91" i="3" s="1"/>
  <c r="I313" i="3"/>
  <c r="I314" i="3" s="1"/>
  <c r="I306" i="3"/>
  <c r="I307" i="3" s="1"/>
  <c r="I308" i="3" s="1"/>
  <c r="I309" i="3" s="1"/>
  <c r="I310" i="3" s="1"/>
  <c r="I311" i="3" s="1"/>
  <c r="J43" i="3"/>
  <c r="J44" i="3" s="1"/>
  <c r="J45" i="3" s="1"/>
  <c r="J46" i="3" s="1"/>
  <c r="J47" i="3" s="1"/>
  <c r="J48" i="3" s="1"/>
  <c r="J50" i="3"/>
  <c r="J49" i="3" s="1"/>
  <c r="H64" i="3"/>
  <c r="H65" i="3" s="1"/>
  <c r="H66" i="3" s="1"/>
  <c r="H67" i="3" s="1"/>
  <c r="H68" i="3" s="1"/>
  <c r="H69" i="3" s="1"/>
  <c r="H71" i="3"/>
  <c r="H72" i="3" s="1"/>
  <c r="I93" i="3"/>
  <c r="I94" i="3" s="1"/>
  <c r="I86" i="3"/>
  <c r="I87" i="3" s="1"/>
  <c r="I88" i="3" s="1"/>
  <c r="I89" i="3" s="1"/>
  <c r="I90" i="3" s="1"/>
  <c r="I91" i="3" s="1"/>
  <c r="H115" i="3"/>
  <c r="H116" i="3" s="1"/>
  <c r="H108" i="3"/>
  <c r="H109" i="3" s="1"/>
  <c r="H110" i="3" s="1"/>
  <c r="H111" i="3" s="1"/>
  <c r="H112" i="3" s="1"/>
  <c r="H113" i="3" s="1"/>
  <c r="I137" i="3"/>
  <c r="I138" i="3" s="1"/>
  <c r="I130" i="3"/>
  <c r="I131" i="3" s="1"/>
  <c r="I132" i="3" s="1"/>
  <c r="I133" i="3" s="1"/>
  <c r="I134" i="3" s="1"/>
  <c r="I135" i="3" s="1"/>
  <c r="K181" i="3"/>
  <c r="K182" i="3" s="1"/>
  <c r="K174" i="3"/>
  <c r="K175" i="3" s="1"/>
  <c r="K176" i="3" s="1"/>
  <c r="K177" i="3" s="1"/>
  <c r="K178" i="3" s="1"/>
  <c r="K179" i="3" s="1"/>
  <c r="K291" i="3"/>
  <c r="K284" i="3"/>
  <c r="K285" i="3" s="1"/>
  <c r="K286" i="3" s="1"/>
  <c r="K287" i="3" s="1"/>
  <c r="K288" i="3" s="1"/>
  <c r="K289" i="3" s="1"/>
  <c r="H445" i="3"/>
  <c r="H444" i="3" s="1"/>
  <c r="H438" i="3"/>
  <c r="H439" i="3" s="1"/>
  <c r="H440" i="3" s="1"/>
  <c r="H441" i="3" s="1"/>
  <c r="H442" i="3" s="1"/>
  <c r="H443" i="3" s="1"/>
  <c r="J71" i="3"/>
  <c r="J72" i="3" s="1"/>
  <c r="J64" i="3"/>
  <c r="J65" i="3" s="1"/>
  <c r="J66" i="3" s="1"/>
  <c r="J67" i="3" s="1"/>
  <c r="J68" i="3" s="1"/>
  <c r="J69" i="3" s="1"/>
  <c r="H488" i="3"/>
  <c r="H489" i="3" s="1"/>
  <c r="H481" i="3"/>
  <c r="H482" i="3" s="1"/>
  <c r="H483" i="3" s="1"/>
  <c r="H484" i="3" s="1"/>
  <c r="H485" i="3" s="1"/>
  <c r="H486" i="3" s="1"/>
  <c r="K71" i="3"/>
  <c r="K72" i="3" s="1"/>
  <c r="K64" i="3"/>
  <c r="K65" i="3" s="1"/>
  <c r="K66" i="3" s="1"/>
  <c r="K67" i="3" s="1"/>
  <c r="K68" i="3" s="1"/>
  <c r="K69" i="3" s="1"/>
  <c r="K115" i="3"/>
  <c r="K116" i="3" s="1"/>
  <c r="K108" i="3"/>
  <c r="K109" i="3" s="1"/>
  <c r="K110" i="3" s="1"/>
  <c r="K111" i="3" s="1"/>
  <c r="K112" i="3" s="1"/>
  <c r="K113" i="3" s="1"/>
  <c r="K335" i="3"/>
  <c r="K336" i="3" s="1"/>
  <c r="K328" i="3"/>
  <c r="K329" i="3" s="1"/>
  <c r="K330" i="3" s="1"/>
  <c r="K331" i="3" s="1"/>
  <c r="K332" i="3" s="1"/>
  <c r="K333" i="3" s="1"/>
  <c r="K43" i="3"/>
  <c r="K44" i="3" s="1"/>
  <c r="K45" i="3" s="1"/>
  <c r="K46" i="3" s="1"/>
  <c r="K47" i="3" s="1"/>
  <c r="K48" i="3" s="1"/>
  <c r="K50" i="3"/>
  <c r="K49" i="3" s="1"/>
  <c r="I64" i="3"/>
  <c r="I65" i="3" s="1"/>
  <c r="I66" i="3" s="1"/>
  <c r="I67" i="3" s="1"/>
  <c r="I68" i="3" s="1"/>
  <c r="I69" i="3" s="1"/>
  <c r="I71" i="3"/>
  <c r="I72" i="3" s="1"/>
  <c r="J93" i="3"/>
  <c r="J94" i="3" s="1"/>
  <c r="J86" i="3"/>
  <c r="J87" i="3" s="1"/>
  <c r="J88" i="3" s="1"/>
  <c r="J89" i="3" s="1"/>
  <c r="J90" i="3" s="1"/>
  <c r="J91" i="3" s="1"/>
  <c r="I379" i="3"/>
  <c r="I380" i="3" s="1"/>
  <c r="I372" i="3"/>
  <c r="I373" i="3" s="1"/>
  <c r="I374" i="3" s="1"/>
  <c r="I375" i="3" s="1"/>
  <c r="I376" i="3" s="1"/>
  <c r="I377" i="3" s="1"/>
  <c r="K532" i="3"/>
  <c r="K531" i="3" s="1"/>
  <c r="K525" i="3"/>
  <c r="K526" i="3" s="1"/>
  <c r="K527" i="3" s="1"/>
  <c r="K528" i="3" s="1"/>
  <c r="K529" i="3" s="1"/>
  <c r="K530" i="3" s="1"/>
  <c r="H291" i="3"/>
  <c r="H284" i="3"/>
  <c r="H285" i="3" s="1"/>
  <c r="H286" i="3" s="1"/>
  <c r="H287" i="3" s="1"/>
  <c r="H288" i="3" s="1"/>
  <c r="H289" i="3" s="1"/>
  <c r="H335" i="3"/>
  <c r="H336" i="3" s="1"/>
  <c r="H328" i="3"/>
  <c r="H329" i="3" s="1"/>
  <c r="H330" i="3" s="1"/>
  <c r="H331" i="3" s="1"/>
  <c r="H332" i="3" s="1"/>
  <c r="H333" i="3" s="1"/>
  <c r="I350" i="3"/>
  <c r="I351" i="3" s="1"/>
  <c r="I352" i="3" s="1"/>
  <c r="I353" i="3" s="1"/>
  <c r="I354" i="3" s="1"/>
  <c r="I355" i="3" s="1"/>
  <c r="I357" i="3"/>
  <c r="I358" i="3" s="1"/>
  <c r="J532" i="3"/>
  <c r="J531" i="3" s="1"/>
  <c r="J525" i="3"/>
  <c r="J526" i="3" s="1"/>
  <c r="J527" i="3" s="1"/>
  <c r="J528" i="3" s="1"/>
  <c r="J529" i="3" s="1"/>
  <c r="J530" i="3" s="1"/>
  <c r="K597" i="3"/>
  <c r="K598" i="3" s="1"/>
  <c r="K590" i="3"/>
  <c r="K591" i="3" s="1"/>
  <c r="K592" i="3" s="1"/>
  <c r="K593" i="3" s="1"/>
  <c r="K594" i="3" s="1"/>
  <c r="K595" i="3" s="1"/>
  <c r="H357" i="3"/>
  <c r="H358" i="3" s="1"/>
  <c r="H350" i="3"/>
  <c r="H351" i="3" s="1"/>
  <c r="H352" i="3" s="1"/>
  <c r="H353" i="3" s="1"/>
  <c r="H354" i="3" s="1"/>
  <c r="H355" i="3" s="1"/>
  <c r="J401" i="3"/>
  <c r="J402" i="3" s="1"/>
  <c r="J394" i="3"/>
  <c r="J395" i="3" s="1"/>
  <c r="J396" i="3" s="1"/>
  <c r="J397" i="3" s="1"/>
  <c r="J398" i="3" s="1"/>
  <c r="J399" i="3" s="1"/>
  <c r="H619" i="3"/>
  <c r="H620" i="3" s="1"/>
  <c r="H612" i="3"/>
  <c r="H613" i="3" s="1"/>
  <c r="H614" i="3" s="1"/>
  <c r="H615" i="3" s="1"/>
  <c r="H616" i="3" s="1"/>
  <c r="H617" i="3" s="1"/>
  <c r="H181" i="3"/>
  <c r="H182" i="3" s="1"/>
  <c r="H174" i="3"/>
  <c r="H175" i="3" s="1"/>
  <c r="H176" i="3" s="1"/>
  <c r="H177" i="3" s="1"/>
  <c r="H178" i="3" s="1"/>
  <c r="H179" i="3" s="1"/>
  <c r="I291" i="3"/>
  <c r="J313" i="3"/>
  <c r="J314" i="3" s="1"/>
  <c r="J306" i="3"/>
  <c r="J307" i="3" s="1"/>
  <c r="J308" i="3" s="1"/>
  <c r="J309" i="3" s="1"/>
  <c r="J310" i="3" s="1"/>
  <c r="J311" i="3" s="1"/>
  <c r="H306" i="3"/>
  <c r="H307" i="3" s="1"/>
  <c r="H308" i="3" s="1"/>
  <c r="H309" i="3" s="1"/>
  <c r="H310" i="3" s="1"/>
  <c r="H311" i="3" s="1"/>
  <c r="I335" i="3"/>
  <c r="I336" i="3" s="1"/>
  <c r="H394" i="3"/>
  <c r="H395" i="3" s="1"/>
  <c r="H396" i="3" s="1"/>
  <c r="H397" i="3" s="1"/>
  <c r="H398" i="3" s="1"/>
  <c r="H399" i="3" s="1"/>
  <c r="H401" i="3"/>
  <c r="H402" i="3" s="1"/>
  <c r="J568" i="3"/>
  <c r="J569" i="3" s="1"/>
  <c r="J570" i="3" s="1"/>
  <c r="J571" i="3" s="1"/>
  <c r="J572" i="3" s="1"/>
  <c r="J573" i="3" s="1"/>
  <c r="J575" i="3"/>
  <c r="J576" i="3" s="1"/>
  <c r="J137" i="3"/>
  <c r="J138" i="3" s="1"/>
  <c r="J130" i="3"/>
  <c r="J131" i="3" s="1"/>
  <c r="J132" i="3" s="1"/>
  <c r="J133" i="3" s="1"/>
  <c r="J134" i="3" s="1"/>
  <c r="J135" i="3" s="1"/>
  <c r="J174" i="3"/>
  <c r="J175" i="3" s="1"/>
  <c r="J176" i="3" s="1"/>
  <c r="J177" i="3" s="1"/>
  <c r="J178" i="3" s="1"/>
  <c r="J179" i="3" s="1"/>
  <c r="H575" i="3"/>
  <c r="H576" i="3" s="1"/>
  <c r="H568" i="3"/>
  <c r="H569" i="3" s="1"/>
  <c r="H570" i="3" s="1"/>
  <c r="H571" i="3" s="1"/>
  <c r="H572" i="3" s="1"/>
  <c r="H573" i="3" s="1"/>
  <c r="I181" i="3"/>
  <c r="I182" i="3" s="1"/>
  <c r="J269" i="3"/>
  <c r="J270" i="3" s="1"/>
  <c r="J262" i="3"/>
  <c r="J263" i="3" s="1"/>
  <c r="J264" i="3" s="1"/>
  <c r="J265" i="3" s="1"/>
  <c r="J266" i="3" s="1"/>
  <c r="J267" i="3" s="1"/>
  <c r="H262" i="3"/>
  <c r="H263" i="3" s="1"/>
  <c r="H264" i="3" s="1"/>
  <c r="H265" i="3" s="1"/>
  <c r="H266" i="3" s="1"/>
  <c r="H267" i="3" s="1"/>
  <c r="K269" i="3"/>
  <c r="K270" i="3" s="1"/>
  <c r="J284" i="3"/>
  <c r="J285" i="3" s="1"/>
  <c r="J286" i="3" s="1"/>
  <c r="J287" i="3" s="1"/>
  <c r="J288" i="3" s="1"/>
  <c r="J289" i="3" s="1"/>
  <c r="K313" i="3"/>
  <c r="K314" i="3" s="1"/>
  <c r="K401" i="3"/>
  <c r="K402" i="3" s="1"/>
  <c r="K394" i="3"/>
  <c r="K395" i="3" s="1"/>
  <c r="K396" i="3" s="1"/>
  <c r="K397" i="3" s="1"/>
  <c r="K398" i="3" s="1"/>
  <c r="K399" i="3" s="1"/>
  <c r="I488" i="3"/>
  <c r="I489" i="3" s="1"/>
  <c r="I481" i="3"/>
  <c r="I482" i="3" s="1"/>
  <c r="I483" i="3" s="1"/>
  <c r="I484" i="3" s="1"/>
  <c r="I485" i="3" s="1"/>
  <c r="I486" i="3" s="1"/>
  <c r="J553" i="3"/>
  <c r="J554" i="3" s="1"/>
  <c r="J546" i="3"/>
  <c r="J547" i="3" s="1"/>
  <c r="J548" i="3" s="1"/>
  <c r="J549" i="3" s="1"/>
  <c r="J550" i="3" s="1"/>
  <c r="J551" i="3" s="1"/>
  <c r="J552" i="3" s="1"/>
  <c r="J379" i="3"/>
  <c r="J380" i="3" s="1"/>
  <c r="J372" i="3"/>
  <c r="J373" i="3" s="1"/>
  <c r="J374" i="3" s="1"/>
  <c r="J375" i="3" s="1"/>
  <c r="J376" i="3" s="1"/>
  <c r="J377" i="3" s="1"/>
  <c r="I394" i="3"/>
  <c r="I395" i="3" s="1"/>
  <c r="I396" i="3" s="1"/>
  <c r="I397" i="3" s="1"/>
  <c r="I398" i="3" s="1"/>
  <c r="I399" i="3" s="1"/>
  <c r="I401" i="3"/>
  <c r="I402" i="3" s="1"/>
  <c r="J481" i="3"/>
  <c r="J482" i="3" s="1"/>
  <c r="J483" i="3" s="1"/>
  <c r="J484" i="3" s="1"/>
  <c r="J485" i="3" s="1"/>
  <c r="J486" i="3" s="1"/>
  <c r="J488" i="3"/>
  <c r="J489" i="3" s="1"/>
  <c r="I532" i="3"/>
  <c r="I531" i="3" s="1"/>
  <c r="I525" i="3"/>
  <c r="I526" i="3" s="1"/>
  <c r="I527" i="3" s="1"/>
  <c r="I528" i="3" s="1"/>
  <c r="I529" i="3" s="1"/>
  <c r="I530" i="3" s="1"/>
  <c r="J597" i="3"/>
  <c r="J598" i="3" s="1"/>
  <c r="J590" i="3"/>
  <c r="J591" i="3" s="1"/>
  <c r="J592" i="3" s="1"/>
  <c r="J593" i="3" s="1"/>
  <c r="J594" i="3" s="1"/>
  <c r="J595" i="3" s="1"/>
  <c r="J350" i="3"/>
  <c r="J351" i="3" s="1"/>
  <c r="J352" i="3" s="1"/>
  <c r="J353" i="3" s="1"/>
  <c r="J354" i="3" s="1"/>
  <c r="J355" i="3" s="1"/>
  <c r="K379" i="3"/>
  <c r="K380" i="3" s="1"/>
  <c r="I445" i="3"/>
  <c r="I444" i="3" s="1"/>
  <c r="I438" i="3"/>
  <c r="I439" i="3" s="1"/>
  <c r="I440" i="3" s="1"/>
  <c r="I441" i="3" s="1"/>
  <c r="I442" i="3" s="1"/>
  <c r="I443" i="3" s="1"/>
  <c r="K445" i="3"/>
  <c r="K444" i="3" s="1"/>
  <c r="K553" i="3"/>
  <c r="K554" i="3" s="1"/>
  <c r="K546" i="3"/>
  <c r="K547" i="3" s="1"/>
  <c r="K548" i="3" s="1"/>
  <c r="K549" i="3" s="1"/>
  <c r="K550" i="3" s="1"/>
  <c r="K551" i="3" s="1"/>
  <c r="K552" i="3" s="1"/>
  <c r="H553" i="3"/>
  <c r="H554" i="3" s="1"/>
  <c r="J619" i="3"/>
  <c r="J620" i="3" s="1"/>
  <c r="J612" i="3"/>
  <c r="J613" i="3" s="1"/>
  <c r="J614" i="3" s="1"/>
  <c r="J615" i="3" s="1"/>
  <c r="J616" i="3" s="1"/>
  <c r="J617" i="3" s="1"/>
  <c r="H532" i="3"/>
  <c r="H531" i="3" s="1"/>
  <c r="H525" i="3"/>
  <c r="H526" i="3" s="1"/>
  <c r="H527" i="3" s="1"/>
  <c r="H528" i="3" s="1"/>
  <c r="H529" i="3" s="1"/>
  <c r="H530" i="3" s="1"/>
  <c r="I575" i="3"/>
  <c r="I576" i="3" s="1"/>
  <c r="I568" i="3"/>
  <c r="I569" i="3" s="1"/>
  <c r="I570" i="3" s="1"/>
  <c r="I571" i="3" s="1"/>
  <c r="I572" i="3" s="1"/>
  <c r="I573" i="3" s="1"/>
  <c r="K619" i="3"/>
  <c r="K620" i="3" s="1"/>
  <c r="K612" i="3"/>
  <c r="K613" i="3" s="1"/>
  <c r="K614" i="3" s="1"/>
  <c r="K615" i="3" s="1"/>
  <c r="K616" i="3" s="1"/>
  <c r="K617" i="3" s="1"/>
  <c r="K568" i="3"/>
  <c r="K569" i="3" s="1"/>
  <c r="K570" i="3" s="1"/>
  <c r="K571" i="3" s="1"/>
  <c r="K572" i="3" s="1"/>
  <c r="K573" i="3" s="1"/>
  <c r="I546" i="3"/>
  <c r="I547" i="3" s="1"/>
  <c r="I548" i="3" s="1"/>
  <c r="I549" i="3" s="1"/>
  <c r="I550" i="3" s="1"/>
  <c r="I551" i="3" s="1"/>
  <c r="I552" i="3" s="1"/>
  <c r="I619" i="3"/>
  <c r="I620" i="3" s="1"/>
  <c r="I612" i="3"/>
  <c r="I613" i="3" s="1"/>
  <c r="I614" i="3" s="1"/>
  <c r="I615" i="3" s="1"/>
  <c r="I616" i="3" s="1"/>
  <c r="I617" i="3" s="1"/>
  <c r="L51" i="4"/>
  <c r="L45" i="4"/>
  <c r="L46" i="4" s="1"/>
  <c r="L47" i="4" s="1"/>
  <c r="L48" i="4" s="1"/>
  <c r="L49" i="4" s="1"/>
  <c r="L50" i="4" s="1"/>
  <c r="M51" i="4"/>
  <c r="M45" i="4"/>
  <c r="M46" i="4" s="1"/>
  <c r="M47" i="4" s="1"/>
  <c r="M48" i="4" s="1"/>
  <c r="M49" i="4" s="1"/>
  <c r="M50" i="4" s="1"/>
  <c r="J45" i="4"/>
  <c r="J46" i="4" s="1"/>
  <c r="J47" i="4" s="1"/>
  <c r="J48" i="4" s="1"/>
  <c r="J49" i="4" s="1"/>
  <c r="J50" i="4" s="1"/>
  <c r="J51" i="4"/>
  <c r="K45" i="4"/>
  <c r="K46" i="4" s="1"/>
  <c r="K47" i="4" s="1"/>
  <c r="K48" i="4" s="1"/>
  <c r="K49" i="4" s="1"/>
  <c r="K50" i="4" s="1"/>
  <c r="K51" i="4"/>
  <c r="M343" i="4"/>
  <c r="M345" i="4" s="1"/>
  <c r="M337" i="4"/>
  <c r="M338" i="4" s="1"/>
  <c r="M339" i="4" s="1"/>
  <c r="M340" i="4" s="1"/>
  <c r="M341" i="4" s="1"/>
  <c r="M342" i="4" s="1"/>
  <c r="K358" i="4"/>
  <c r="K359" i="4" s="1"/>
  <c r="K360" i="4" s="1"/>
  <c r="K361" i="4" s="1"/>
  <c r="K362" i="4" s="1"/>
  <c r="K363" i="4" s="1"/>
  <c r="K364" i="4"/>
  <c r="K366" i="4" s="1"/>
  <c r="J343" i="4"/>
  <c r="J345" i="4" s="1"/>
  <c r="J337" i="4"/>
  <c r="J338" i="4" s="1"/>
  <c r="J339" i="4" s="1"/>
  <c r="J340" i="4" s="1"/>
  <c r="J341" i="4" s="1"/>
  <c r="J342" i="4" s="1"/>
  <c r="L364" i="4"/>
  <c r="L366" i="4" s="1"/>
  <c r="L358" i="4"/>
  <c r="L359" i="4" s="1"/>
  <c r="L360" i="4" s="1"/>
  <c r="L361" i="4" s="1"/>
  <c r="L362" i="4" s="1"/>
  <c r="L363" i="4" s="1"/>
  <c r="K343" i="4"/>
  <c r="K345" i="4" s="1"/>
  <c r="K337" i="4"/>
  <c r="K338" i="4" s="1"/>
  <c r="K339" i="4" s="1"/>
  <c r="K340" i="4" s="1"/>
  <c r="K341" i="4" s="1"/>
  <c r="K342" i="4" s="1"/>
  <c r="M364" i="4"/>
  <c r="M366" i="4" s="1"/>
  <c r="M358" i="4"/>
  <c r="M359" i="4" s="1"/>
  <c r="M360" i="4" s="1"/>
  <c r="M361" i="4" s="1"/>
  <c r="M362" i="4" s="1"/>
  <c r="M363" i="4" s="1"/>
  <c r="L337" i="4"/>
  <c r="L338" i="4" s="1"/>
  <c r="L339" i="4" s="1"/>
  <c r="L340" i="4" s="1"/>
  <c r="L341" i="4" s="1"/>
  <c r="L342" i="4" s="1"/>
  <c r="L343" i="4"/>
  <c r="L345" i="4" s="1"/>
  <c r="J358" i="4"/>
  <c r="J359" i="4" s="1"/>
  <c r="J360" i="4" s="1"/>
  <c r="J361" i="4" s="1"/>
  <c r="J362" i="4" s="1"/>
  <c r="J363" i="4" s="1"/>
  <c r="J364" i="4"/>
  <c r="J366" i="4" s="1"/>
  <c r="K127" i="4"/>
  <c r="K128" i="4" s="1"/>
  <c r="K123" i="4"/>
  <c r="K124" i="4" s="1"/>
  <c r="L127" i="4"/>
  <c r="L128" i="4" s="1"/>
  <c r="L123" i="4"/>
  <c r="L124" i="4" s="1"/>
  <c r="J127" i="4"/>
  <c r="J128" i="4" s="1"/>
  <c r="J123" i="4"/>
  <c r="J124" i="4" s="1"/>
  <c r="M127" i="4"/>
  <c r="M128" i="4" s="1"/>
  <c r="M123" i="4"/>
  <c r="M124" i="4" s="1"/>
  <c r="M129" i="4" l="1"/>
  <c r="M130" i="4" s="1"/>
  <c r="M125" i="4"/>
  <c r="M126" i="4" s="1"/>
  <c r="L129" i="4"/>
  <c r="L130" i="4" s="1"/>
  <c r="L125" i="4"/>
  <c r="L126" i="4" s="1"/>
  <c r="J129" i="4"/>
  <c r="J130" i="4" s="1"/>
  <c r="J125" i="4"/>
  <c r="J126" i="4" s="1"/>
  <c r="K129" i="4"/>
  <c r="K130" i="4" s="1"/>
  <c r="K125" i="4"/>
  <c r="K126" i="4" s="1"/>
  <c r="K133" i="4" l="1"/>
  <c r="K135" i="4" s="1"/>
  <c r="K131" i="4"/>
  <c r="K132" i="4" s="1"/>
  <c r="J133" i="4"/>
  <c r="J135" i="4" s="1"/>
  <c r="J131" i="4"/>
  <c r="J132" i="4" s="1"/>
  <c r="M133" i="4"/>
  <c r="M135" i="4" s="1"/>
  <c r="M131" i="4"/>
  <c r="M132" i="4" s="1"/>
  <c r="L133" i="4"/>
  <c r="L135" i="4" s="1"/>
  <c r="L131" i="4"/>
  <c r="L132" i="4" s="1"/>
  <c r="C66" i="4" l="1"/>
  <c r="C87" i="4" s="1"/>
  <c r="C107" i="4" s="1"/>
  <c r="C149" i="4" s="1"/>
  <c r="C170" i="4" s="1"/>
  <c r="C191" i="4" s="1"/>
  <c r="C212" i="4" s="1"/>
  <c r="C233" i="4" s="1"/>
  <c r="C67" i="4"/>
  <c r="C88" i="4" s="1"/>
  <c r="C108" i="4" s="1"/>
  <c r="C150" i="4" s="1"/>
  <c r="C171" i="4" s="1"/>
  <c r="C192" i="4" s="1"/>
  <c r="C213" i="4" s="1"/>
  <c r="C234" i="4" s="1"/>
  <c r="C68" i="4"/>
  <c r="C89" i="4" s="1"/>
  <c r="C109" i="4" s="1"/>
  <c r="C151" i="4" s="1"/>
  <c r="C172" i="4" s="1"/>
  <c r="C193" i="4" s="1"/>
  <c r="C214" i="4" s="1"/>
  <c r="C235" i="4" s="1"/>
  <c r="C69" i="4"/>
  <c r="C90" i="4" s="1"/>
  <c r="C110" i="4" s="1"/>
  <c r="C152" i="4" s="1"/>
  <c r="C173" i="4" s="1"/>
  <c r="C194" i="4" s="1"/>
  <c r="C215" i="4" s="1"/>
  <c r="C236" i="4" s="1"/>
  <c r="C70" i="4"/>
  <c r="C91" i="4" s="1"/>
  <c r="C111" i="4" s="1"/>
  <c r="C153" i="4" s="1"/>
  <c r="C174" i="4" s="1"/>
  <c r="C195" i="4" s="1"/>
  <c r="C216" i="4" s="1"/>
  <c r="C237" i="4" s="1"/>
  <c r="C65" i="4"/>
  <c r="C86" i="4" s="1"/>
  <c r="C106" i="4" s="1"/>
  <c r="C148" i="4" s="1"/>
  <c r="C169" i="4" s="1"/>
  <c r="C190" i="4" s="1"/>
  <c r="C211" i="4" s="1"/>
  <c r="C232" i="4" s="1"/>
  <c r="C253" i="4" l="1"/>
  <c r="C274" i="4" s="1"/>
  <c r="C295" i="4" s="1"/>
  <c r="C316" i="4" s="1"/>
  <c r="C258" i="4"/>
  <c r="C279" i="4" s="1"/>
  <c r="C300" i="4" s="1"/>
  <c r="C321" i="4" s="1"/>
  <c r="C254" i="4"/>
  <c r="C275" i="4" s="1"/>
  <c r="C296" i="4" s="1"/>
  <c r="C317" i="4" s="1"/>
  <c r="C256" i="4"/>
  <c r="C277" i="4" s="1"/>
  <c r="C298" i="4" s="1"/>
  <c r="C319" i="4" s="1"/>
  <c r="C255" i="4"/>
  <c r="C276" i="4" s="1"/>
  <c r="C297" i="4" s="1"/>
  <c r="C318" i="4" s="1"/>
  <c r="C257" i="4"/>
  <c r="C278" i="4" s="1"/>
  <c r="C299" i="4" s="1"/>
  <c r="C320" i="4" s="1"/>
  <c r="M431" i="4"/>
  <c r="M432" i="4" s="1"/>
  <c r="M433" i="4" s="1"/>
  <c r="M434" i="4" s="1"/>
  <c r="M435" i="4" s="1"/>
  <c r="M436" i="4" s="1"/>
  <c r="M437" i="4" s="1"/>
  <c r="M438" i="4" s="1"/>
  <c r="M439" i="4" s="1"/>
  <c r="M440" i="4" s="1"/>
  <c r="M441" i="4" s="1"/>
  <c r="L431" i="4"/>
  <c r="L432" i="4" s="1"/>
  <c r="L433" i="4" s="1"/>
  <c r="L434" i="4" s="1"/>
  <c r="L435" i="4" s="1"/>
  <c r="L436" i="4" s="1"/>
  <c r="L437" i="4" s="1"/>
  <c r="L438" i="4" s="1"/>
  <c r="L439" i="4" s="1"/>
  <c r="L440" i="4" s="1"/>
  <c r="L441" i="4" s="1"/>
  <c r="K431" i="4"/>
  <c r="K432" i="4" s="1"/>
  <c r="K433" i="4" s="1"/>
  <c r="K434" i="4" s="1"/>
  <c r="K435" i="4" s="1"/>
  <c r="K436" i="4" s="1"/>
  <c r="K437" i="4" s="1"/>
  <c r="K438" i="4" s="1"/>
  <c r="K439" i="4" s="1"/>
  <c r="K440" i="4" s="1"/>
  <c r="K441" i="4" s="1"/>
  <c r="J431" i="4"/>
  <c r="J432" i="4" s="1"/>
  <c r="J433" i="4" s="1"/>
  <c r="J434" i="4" s="1"/>
  <c r="J435" i="4" s="1"/>
  <c r="J436" i="4" s="1"/>
  <c r="J437" i="4" s="1"/>
  <c r="J438" i="4" s="1"/>
  <c r="J439" i="4" s="1"/>
  <c r="J440" i="4" s="1"/>
  <c r="J441" i="4" s="1"/>
  <c r="M410" i="4"/>
  <c r="M411" i="4" s="1"/>
  <c r="M412" i="4" s="1"/>
  <c r="M413" i="4" s="1"/>
  <c r="M414" i="4" s="1"/>
  <c r="M415" i="4" s="1"/>
  <c r="M416" i="4" s="1"/>
  <c r="M417" i="4" s="1"/>
  <c r="M418" i="4" s="1"/>
  <c r="M419" i="4" s="1"/>
  <c r="M420" i="4" s="1"/>
  <c r="L410" i="4"/>
  <c r="L411" i="4" s="1"/>
  <c r="L412" i="4" s="1"/>
  <c r="L413" i="4" s="1"/>
  <c r="L414" i="4" s="1"/>
  <c r="L415" i="4" s="1"/>
  <c r="L416" i="4" s="1"/>
  <c r="L417" i="4" s="1"/>
  <c r="L418" i="4" s="1"/>
  <c r="L419" i="4" s="1"/>
  <c r="L420" i="4" s="1"/>
  <c r="K410" i="4"/>
  <c r="K411" i="4" s="1"/>
  <c r="K412" i="4" s="1"/>
  <c r="K413" i="4" s="1"/>
  <c r="K414" i="4" s="1"/>
  <c r="K415" i="4" s="1"/>
  <c r="K416" i="4" s="1"/>
  <c r="K417" i="4" s="1"/>
  <c r="K418" i="4" s="1"/>
  <c r="K419" i="4" s="1"/>
  <c r="K420" i="4" s="1"/>
  <c r="J410" i="4"/>
  <c r="J411" i="4" s="1"/>
  <c r="J412" i="4" s="1"/>
  <c r="J413" i="4" s="1"/>
  <c r="J414" i="4" s="1"/>
  <c r="J415" i="4" s="1"/>
  <c r="J416" i="4" s="1"/>
  <c r="J417" i="4" s="1"/>
  <c r="J418" i="4" s="1"/>
  <c r="J419" i="4" s="1"/>
  <c r="J420" i="4" s="1"/>
  <c r="M368" i="4"/>
  <c r="M369" i="4" s="1"/>
  <c r="M370" i="4" s="1"/>
  <c r="M371" i="4" s="1"/>
  <c r="M372" i="4" s="1"/>
  <c r="M373" i="4" s="1"/>
  <c r="M374" i="4" s="1"/>
  <c r="M375" i="4" s="1"/>
  <c r="M376" i="4" s="1"/>
  <c r="M377" i="4" s="1"/>
  <c r="M378" i="4" s="1"/>
  <c r="L368" i="4"/>
  <c r="L369" i="4" s="1"/>
  <c r="L370" i="4" s="1"/>
  <c r="L371" i="4" s="1"/>
  <c r="L372" i="4" s="1"/>
  <c r="L373" i="4" s="1"/>
  <c r="L374" i="4" s="1"/>
  <c r="L375" i="4" s="1"/>
  <c r="L376" i="4" s="1"/>
  <c r="L377" i="4" s="1"/>
  <c r="L378" i="4" s="1"/>
  <c r="K368" i="4"/>
  <c r="K369" i="4" s="1"/>
  <c r="K370" i="4" s="1"/>
  <c r="K371" i="4" s="1"/>
  <c r="K372" i="4" s="1"/>
  <c r="K373" i="4" s="1"/>
  <c r="K374" i="4" s="1"/>
  <c r="K375" i="4" s="1"/>
  <c r="K376" i="4" s="1"/>
  <c r="K377" i="4" s="1"/>
  <c r="K378" i="4" s="1"/>
  <c r="J368" i="4"/>
  <c r="J369" i="4" s="1"/>
  <c r="J370" i="4" s="1"/>
  <c r="J371" i="4" s="1"/>
  <c r="J372" i="4" s="1"/>
  <c r="J373" i="4" s="1"/>
  <c r="J374" i="4" s="1"/>
  <c r="J375" i="4" s="1"/>
  <c r="J376" i="4" s="1"/>
  <c r="J377" i="4" s="1"/>
  <c r="J378" i="4" s="1"/>
  <c r="M305" i="4"/>
  <c r="M306" i="4" s="1"/>
  <c r="M307" i="4" s="1"/>
  <c r="M308" i="4" s="1"/>
  <c r="M309" i="4" s="1"/>
  <c r="M310" i="4" s="1"/>
  <c r="M311" i="4" s="1"/>
  <c r="M312" i="4" s="1"/>
  <c r="M313" i="4" s="1"/>
  <c r="M314" i="4" s="1"/>
  <c r="M315" i="4" s="1"/>
  <c r="L305" i="4"/>
  <c r="L306" i="4" s="1"/>
  <c r="L307" i="4" s="1"/>
  <c r="L308" i="4" s="1"/>
  <c r="L309" i="4" s="1"/>
  <c r="L310" i="4" s="1"/>
  <c r="L311" i="4" s="1"/>
  <c r="L312" i="4" s="1"/>
  <c r="L313" i="4" s="1"/>
  <c r="L314" i="4" s="1"/>
  <c r="L315" i="4" s="1"/>
  <c r="K305" i="4"/>
  <c r="K306" i="4" s="1"/>
  <c r="K307" i="4" s="1"/>
  <c r="K308" i="4" s="1"/>
  <c r="K309" i="4" s="1"/>
  <c r="K310" i="4" s="1"/>
  <c r="K311" i="4" s="1"/>
  <c r="K312" i="4" s="1"/>
  <c r="K313" i="4" s="1"/>
  <c r="K314" i="4" s="1"/>
  <c r="K315" i="4" s="1"/>
  <c r="J305" i="4"/>
  <c r="J306" i="4" s="1"/>
  <c r="J307" i="4" s="1"/>
  <c r="J308" i="4" s="1"/>
  <c r="J309" i="4" s="1"/>
  <c r="J310" i="4" s="1"/>
  <c r="J311" i="4" s="1"/>
  <c r="J312" i="4" s="1"/>
  <c r="J313" i="4" s="1"/>
  <c r="J314" i="4" s="1"/>
  <c r="J315" i="4" s="1"/>
  <c r="M284" i="4"/>
  <c r="M285" i="4" s="1"/>
  <c r="M286" i="4" s="1"/>
  <c r="M287" i="4" s="1"/>
  <c r="M288" i="4" s="1"/>
  <c r="M289" i="4" s="1"/>
  <c r="M290" i="4" s="1"/>
  <c r="M291" i="4" s="1"/>
  <c r="M292" i="4" s="1"/>
  <c r="M293" i="4" s="1"/>
  <c r="M294" i="4" s="1"/>
  <c r="L284" i="4"/>
  <c r="L285" i="4" s="1"/>
  <c r="L286" i="4" s="1"/>
  <c r="L287" i="4" s="1"/>
  <c r="L288" i="4" s="1"/>
  <c r="L289" i="4" s="1"/>
  <c r="L290" i="4" s="1"/>
  <c r="L291" i="4" s="1"/>
  <c r="L292" i="4" s="1"/>
  <c r="L293" i="4" s="1"/>
  <c r="L294" i="4" s="1"/>
  <c r="K284" i="4"/>
  <c r="K285" i="4" s="1"/>
  <c r="K286" i="4" s="1"/>
  <c r="K287" i="4" s="1"/>
  <c r="K288" i="4" s="1"/>
  <c r="K289" i="4" s="1"/>
  <c r="K290" i="4" s="1"/>
  <c r="K291" i="4" s="1"/>
  <c r="K292" i="4" s="1"/>
  <c r="K293" i="4" s="1"/>
  <c r="K294" i="4" s="1"/>
  <c r="J284" i="4"/>
  <c r="J285" i="4" s="1"/>
  <c r="J286" i="4" s="1"/>
  <c r="J287" i="4" s="1"/>
  <c r="J288" i="4" s="1"/>
  <c r="J289" i="4" s="1"/>
  <c r="J290" i="4" s="1"/>
  <c r="J291" i="4" s="1"/>
  <c r="J292" i="4" s="1"/>
  <c r="J293" i="4" s="1"/>
  <c r="J294" i="4" s="1"/>
  <c r="M263" i="4"/>
  <c r="M264" i="4" s="1"/>
  <c r="M265" i="4" s="1"/>
  <c r="M266" i="4" s="1"/>
  <c r="M267" i="4" s="1"/>
  <c r="M268" i="4" s="1"/>
  <c r="M269" i="4" s="1"/>
  <c r="M270" i="4" s="1"/>
  <c r="M271" i="4" s="1"/>
  <c r="M272" i="4" s="1"/>
  <c r="M273" i="4" s="1"/>
  <c r="L263" i="4"/>
  <c r="L264" i="4" s="1"/>
  <c r="L265" i="4" s="1"/>
  <c r="L266" i="4" s="1"/>
  <c r="L267" i="4" s="1"/>
  <c r="L268" i="4" s="1"/>
  <c r="L269" i="4" s="1"/>
  <c r="L270" i="4" s="1"/>
  <c r="L271" i="4" s="1"/>
  <c r="L272" i="4" s="1"/>
  <c r="L273" i="4" s="1"/>
  <c r="K263" i="4"/>
  <c r="K264" i="4" s="1"/>
  <c r="K265" i="4" s="1"/>
  <c r="K266" i="4" s="1"/>
  <c r="K267" i="4" s="1"/>
  <c r="K268" i="4" s="1"/>
  <c r="K269" i="4" s="1"/>
  <c r="K270" i="4" s="1"/>
  <c r="K271" i="4" s="1"/>
  <c r="K272" i="4" s="1"/>
  <c r="K273" i="4" s="1"/>
  <c r="J263" i="4"/>
  <c r="J264" i="4" s="1"/>
  <c r="J265" i="4" s="1"/>
  <c r="J266" i="4" s="1"/>
  <c r="J267" i="4" s="1"/>
  <c r="J268" i="4" s="1"/>
  <c r="J269" i="4" s="1"/>
  <c r="J270" i="4" s="1"/>
  <c r="J271" i="4" s="1"/>
  <c r="J272" i="4" s="1"/>
  <c r="J273" i="4" s="1"/>
  <c r="M242" i="4"/>
  <c r="M243" i="4" s="1"/>
  <c r="M244" i="4" s="1"/>
  <c r="M245" i="4" s="1"/>
  <c r="M246" i="4" s="1"/>
  <c r="M247" i="4" s="1"/>
  <c r="M248" i="4" s="1"/>
  <c r="M249" i="4" s="1"/>
  <c r="M250" i="4" s="1"/>
  <c r="M251" i="4" s="1"/>
  <c r="M252" i="4" s="1"/>
  <c r="L242" i="4"/>
  <c r="L243" i="4" s="1"/>
  <c r="L244" i="4" s="1"/>
  <c r="L245" i="4" s="1"/>
  <c r="L246" i="4" s="1"/>
  <c r="L247" i="4" s="1"/>
  <c r="L248" i="4" s="1"/>
  <c r="L249" i="4" s="1"/>
  <c r="L250" i="4" s="1"/>
  <c r="L251" i="4" s="1"/>
  <c r="L252" i="4" s="1"/>
  <c r="K242" i="4"/>
  <c r="K243" i="4" s="1"/>
  <c r="K244" i="4" s="1"/>
  <c r="K245" i="4" s="1"/>
  <c r="K246" i="4" s="1"/>
  <c r="K247" i="4" s="1"/>
  <c r="K248" i="4" s="1"/>
  <c r="K249" i="4" s="1"/>
  <c r="K250" i="4" s="1"/>
  <c r="K251" i="4" s="1"/>
  <c r="K252" i="4" s="1"/>
  <c r="J242" i="4"/>
  <c r="J243" i="4" s="1"/>
  <c r="J244" i="4" s="1"/>
  <c r="J245" i="4" s="1"/>
  <c r="J246" i="4" s="1"/>
  <c r="J247" i="4" s="1"/>
  <c r="J248" i="4" s="1"/>
  <c r="J249" i="4" s="1"/>
  <c r="J250" i="4" s="1"/>
  <c r="J251" i="4" s="1"/>
  <c r="J252" i="4" s="1"/>
  <c r="M200" i="4"/>
  <c r="M201" i="4" s="1"/>
  <c r="M202" i="4" s="1"/>
  <c r="M203" i="4" s="1"/>
  <c r="M204" i="4" s="1"/>
  <c r="M205" i="4" s="1"/>
  <c r="M206" i="4" s="1"/>
  <c r="M207" i="4" s="1"/>
  <c r="M208" i="4" s="1"/>
  <c r="M209" i="4" s="1"/>
  <c r="M210" i="4" s="1"/>
  <c r="L200" i="4"/>
  <c r="L201" i="4" s="1"/>
  <c r="L202" i="4" s="1"/>
  <c r="L203" i="4" s="1"/>
  <c r="L204" i="4" s="1"/>
  <c r="L205" i="4" s="1"/>
  <c r="L206" i="4" s="1"/>
  <c r="L207" i="4" s="1"/>
  <c r="L208" i="4" s="1"/>
  <c r="L209" i="4" s="1"/>
  <c r="L210" i="4" s="1"/>
  <c r="K200" i="4"/>
  <c r="K201" i="4" s="1"/>
  <c r="K202" i="4" s="1"/>
  <c r="K203" i="4" s="1"/>
  <c r="K204" i="4" s="1"/>
  <c r="K205" i="4" s="1"/>
  <c r="K206" i="4" s="1"/>
  <c r="K207" i="4" s="1"/>
  <c r="K208" i="4" s="1"/>
  <c r="K209" i="4" s="1"/>
  <c r="K210" i="4" s="1"/>
  <c r="J200" i="4"/>
  <c r="J201" i="4" s="1"/>
  <c r="J202" i="4" s="1"/>
  <c r="J203" i="4" s="1"/>
  <c r="J204" i="4" s="1"/>
  <c r="J205" i="4" s="1"/>
  <c r="J206" i="4" s="1"/>
  <c r="J207" i="4" s="1"/>
  <c r="J208" i="4" s="1"/>
  <c r="J209" i="4" s="1"/>
  <c r="J210" i="4" s="1"/>
  <c r="M179" i="4"/>
  <c r="M180" i="4" s="1"/>
  <c r="M181" i="4" s="1"/>
  <c r="M182" i="4" s="1"/>
  <c r="M183" i="4" s="1"/>
  <c r="M184" i="4" s="1"/>
  <c r="M185" i="4" s="1"/>
  <c r="M186" i="4" s="1"/>
  <c r="M187" i="4" s="1"/>
  <c r="M188" i="4" s="1"/>
  <c r="M189" i="4" s="1"/>
  <c r="L179" i="4"/>
  <c r="L180" i="4" s="1"/>
  <c r="L181" i="4" s="1"/>
  <c r="L182" i="4" s="1"/>
  <c r="L183" i="4" s="1"/>
  <c r="L184" i="4" s="1"/>
  <c r="L185" i="4" s="1"/>
  <c r="L186" i="4" s="1"/>
  <c r="L187" i="4" s="1"/>
  <c r="L188" i="4" s="1"/>
  <c r="L189" i="4" s="1"/>
  <c r="K179" i="4"/>
  <c r="K180" i="4" s="1"/>
  <c r="K181" i="4" s="1"/>
  <c r="K182" i="4" s="1"/>
  <c r="K183" i="4" s="1"/>
  <c r="K184" i="4" s="1"/>
  <c r="K185" i="4" s="1"/>
  <c r="K186" i="4" s="1"/>
  <c r="K187" i="4" s="1"/>
  <c r="K188" i="4" s="1"/>
  <c r="K189" i="4" s="1"/>
  <c r="J179" i="4"/>
  <c r="J180" i="4" s="1"/>
  <c r="J181" i="4" s="1"/>
  <c r="J182" i="4" s="1"/>
  <c r="J183" i="4" s="1"/>
  <c r="J184" i="4" s="1"/>
  <c r="J185" i="4" s="1"/>
  <c r="J186" i="4" s="1"/>
  <c r="J187" i="4" s="1"/>
  <c r="J188" i="4" s="1"/>
  <c r="J189" i="4" s="1"/>
  <c r="M158" i="4"/>
  <c r="M159" i="4" s="1"/>
  <c r="M160" i="4" s="1"/>
  <c r="M161" i="4" s="1"/>
  <c r="M162" i="4" s="1"/>
  <c r="M163" i="4" s="1"/>
  <c r="M164" i="4" s="1"/>
  <c r="M165" i="4" s="1"/>
  <c r="M166" i="4" s="1"/>
  <c r="M167" i="4" s="1"/>
  <c r="M168" i="4" s="1"/>
  <c r="L158" i="4"/>
  <c r="L159" i="4" s="1"/>
  <c r="L160" i="4" s="1"/>
  <c r="L161" i="4" s="1"/>
  <c r="L162" i="4" s="1"/>
  <c r="L163" i="4" s="1"/>
  <c r="L164" i="4" s="1"/>
  <c r="L165" i="4" s="1"/>
  <c r="L166" i="4" s="1"/>
  <c r="L167" i="4" s="1"/>
  <c r="L168" i="4" s="1"/>
  <c r="K158" i="4"/>
  <c r="K159" i="4" s="1"/>
  <c r="K160" i="4" s="1"/>
  <c r="K161" i="4" s="1"/>
  <c r="K162" i="4" s="1"/>
  <c r="K163" i="4" s="1"/>
  <c r="K164" i="4" s="1"/>
  <c r="K165" i="4" s="1"/>
  <c r="K166" i="4" s="1"/>
  <c r="K167" i="4" s="1"/>
  <c r="K168" i="4" s="1"/>
  <c r="J158" i="4"/>
  <c r="J159" i="4" s="1"/>
  <c r="J160" i="4" s="1"/>
  <c r="J161" i="4" s="1"/>
  <c r="J162" i="4" s="1"/>
  <c r="J163" i="4" s="1"/>
  <c r="J164" i="4" s="1"/>
  <c r="J165" i="4" s="1"/>
  <c r="J166" i="4" s="1"/>
  <c r="J167" i="4" s="1"/>
  <c r="J168" i="4" s="1"/>
  <c r="M137" i="4"/>
  <c r="M138" i="4" s="1"/>
  <c r="M139" i="4" s="1"/>
  <c r="M140" i="4" s="1"/>
  <c r="M141" i="4" s="1"/>
  <c r="M142" i="4" s="1"/>
  <c r="M143" i="4" s="1"/>
  <c r="M144" i="4" s="1"/>
  <c r="M145" i="4" s="1"/>
  <c r="M146" i="4" s="1"/>
  <c r="M147" i="4" s="1"/>
  <c r="L137" i="4"/>
  <c r="L138" i="4" s="1"/>
  <c r="L139" i="4" s="1"/>
  <c r="L140" i="4" s="1"/>
  <c r="L141" i="4" s="1"/>
  <c r="L142" i="4" s="1"/>
  <c r="L143" i="4" s="1"/>
  <c r="L144" i="4" s="1"/>
  <c r="L145" i="4" s="1"/>
  <c r="L146" i="4" s="1"/>
  <c r="L147" i="4" s="1"/>
  <c r="K137" i="4"/>
  <c r="K138" i="4" s="1"/>
  <c r="K139" i="4" s="1"/>
  <c r="K140" i="4" s="1"/>
  <c r="K141" i="4" s="1"/>
  <c r="K142" i="4" s="1"/>
  <c r="K143" i="4" s="1"/>
  <c r="K144" i="4" s="1"/>
  <c r="K145" i="4" s="1"/>
  <c r="K146" i="4" s="1"/>
  <c r="K147" i="4" s="1"/>
  <c r="J137" i="4"/>
  <c r="J138" i="4" s="1"/>
  <c r="J139" i="4" s="1"/>
  <c r="J140" i="4" s="1"/>
  <c r="J141" i="4" s="1"/>
  <c r="J142" i="4" s="1"/>
  <c r="J143" i="4" s="1"/>
  <c r="J144" i="4" s="1"/>
  <c r="J145" i="4" s="1"/>
  <c r="J146" i="4" s="1"/>
  <c r="J147" i="4" s="1"/>
  <c r="M95" i="4"/>
  <c r="M96" i="4" s="1"/>
  <c r="M97" i="4" s="1"/>
  <c r="M98" i="4" s="1"/>
  <c r="M99" i="4" s="1"/>
  <c r="M100" i="4" s="1"/>
  <c r="M101" i="4" s="1"/>
  <c r="M102" i="4" s="1"/>
  <c r="M103" i="4" s="1"/>
  <c r="M104" i="4" s="1"/>
  <c r="M105" i="4" s="1"/>
  <c r="L95" i="4"/>
  <c r="L96" i="4" s="1"/>
  <c r="L97" i="4" s="1"/>
  <c r="L98" i="4" s="1"/>
  <c r="L99" i="4" s="1"/>
  <c r="L100" i="4" s="1"/>
  <c r="L101" i="4" s="1"/>
  <c r="L102" i="4" s="1"/>
  <c r="L103" i="4" s="1"/>
  <c r="L104" i="4" s="1"/>
  <c r="L105" i="4" s="1"/>
  <c r="K95" i="4"/>
  <c r="K96" i="4" s="1"/>
  <c r="K97" i="4" s="1"/>
  <c r="K98" i="4" s="1"/>
  <c r="K99" i="4" s="1"/>
  <c r="K100" i="4" s="1"/>
  <c r="K101" i="4" s="1"/>
  <c r="K102" i="4" s="1"/>
  <c r="K103" i="4" s="1"/>
  <c r="K104" i="4" s="1"/>
  <c r="K105" i="4" s="1"/>
  <c r="J95" i="4"/>
  <c r="J96" i="4" s="1"/>
  <c r="J97" i="4" s="1"/>
  <c r="J98" i="4" s="1"/>
  <c r="J99" i="4" s="1"/>
  <c r="J100" i="4" s="1"/>
  <c r="J101" i="4" s="1"/>
  <c r="J102" i="4" s="1"/>
  <c r="J103" i="4" s="1"/>
  <c r="J104" i="4" s="1"/>
  <c r="J105" i="4" s="1"/>
  <c r="M75" i="4"/>
  <c r="M76" i="4" s="1"/>
  <c r="M77" i="4" s="1"/>
  <c r="M78" i="4" s="1"/>
  <c r="M79" i="4" s="1"/>
  <c r="M80" i="4" s="1"/>
  <c r="M81" i="4" s="1"/>
  <c r="M82" i="4" s="1"/>
  <c r="M83" i="4" s="1"/>
  <c r="M84" i="4" s="1"/>
  <c r="M85" i="4" s="1"/>
  <c r="L75" i="4"/>
  <c r="L76" i="4" s="1"/>
  <c r="L77" i="4" s="1"/>
  <c r="L78" i="4" s="1"/>
  <c r="L79" i="4" s="1"/>
  <c r="L80" i="4" s="1"/>
  <c r="L81" i="4" s="1"/>
  <c r="L82" i="4" s="1"/>
  <c r="L83" i="4" s="1"/>
  <c r="L84" i="4" s="1"/>
  <c r="L85" i="4" s="1"/>
  <c r="K75" i="4"/>
  <c r="K76" i="4" s="1"/>
  <c r="K77" i="4" s="1"/>
  <c r="K78" i="4" s="1"/>
  <c r="K79" i="4" s="1"/>
  <c r="K80" i="4" s="1"/>
  <c r="K81" i="4" s="1"/>
  <c r="K82" i="4" s="1"/>
  <c r="K83" i="4" s="1"/>
  <c r="K84" i="4" s="1"/>
  <c r="K85" i="4" s="1"/>
  <c r="J75" i="4"/>
  <c r="J76" i="4" s="1"/>
  <c r="J77" i="4" s="1"/>
  <c r="J78" i="4" s="1"/>
  <c r="J79" i="4" s="1"/>
  <c r="J80" i="4" s="1"/>
  <c r="J81" i="4" s="1"/>
  <c r="J82" i="4" s="1"/>
  <c r="J83" i="4" s="1"/>
  <c r="J84" i="4" s="1"/>
  <c r="J85" i="4" s="1"/>
  <c r="M54" i="4"/>
  <c r="M55" i="4" s="1"/>
  <c r="M56" i="4" s="1"/>
  <c r="M57" i="4" s="1"/>
  <c r="M58" i="4" s="1"/>
  <c r="M59" i="4" s="1"/>
  <c r="M60" i="4" s="1"/>
  <c r="M61" i="4" s="1"/>
  <c r="M62" i="4" s="1"/>
  <c r="M63" i="4" s="1"/>
  <c r="M64" i="4" s="1"/>
  <c r="L54" i="4"/>
  <c r="L55" i="4" s="1"/>
  <c r="L56" i="4" s="1"/>
  <c r="L57" i="4" s="1"/>
  <c r="L58" i="4" s="1"/>
  <c r="L59" i="4" s="1"/>
  <c r="L60" i="4" s="1"/>
  <c r="L61" i="4" s="1"/>
  <c r="L62" i="4" s="1"/>
  <c r="L63" i="4" s="1"/>
  <c r="L64" i="4" s="1"/>
  <c r="K54" i="4"/>
  <c r="K55" i="4" s="1"/>
  <c r="K56" i="4" s="1"/>
  <c r="K57" i="4" s="1"/>
  <c r="K58" i="4" s="1"/>
  <c r="K59" i="4" s="1"/>
  <c r="K60" i="4" s="1"/>
  <c r="K61" i="4" s="1"/>
  <c r="K62" i="4" s="1"/>
  <c r="K63" i="4" s="1"/>
  <c r="K64" i="4" s="1"/>
  <c r="J54" i="4"/>
  <c r="J55" i="4" s="1"/>
  <c r="J56" i="4" s="1"/>
  <c r="J57" i="4" s="1"/>
  <c r="J58" i="4" s="1"/>
  <c r="J59" i="4" s="1"/>
  <c r="J60" i="4" s="1"/>
  <c r="J61" i="4" s="1"/>
  <c r="J62" i="4" s="1"/>
  <c r="J63" i="4" s="1"/>
  <c r="J64" i="4" s="1"/>
  <c r="C338" i="4" l="1"/>
  <c r="C359" i="4" s="1"/>
  <c r="C340" i="4"/>
  <c r="C361" i="4" s="1"/>
  <c r="C383" i="4"/>
  <c r="C341" i="4"/>
  <c r="C362" i="4" s="1"/>
  <c r="C342" i="4"/>
  <c r="C363" i="4" s="1"/>
  <c r="C381" i="4"/>
  <c r="C339" i="4"/>
  <c r="C360" i="4" s="1"/>
  <c r="C337" i="4"/>
  <c r="C358" i="4" s="1"/>
  <c r="C384" i="4"/>
  <c r="C382" i="4"/>
  <c r="C379" i="4"/>
  <c r="C380" i="4"/>
  <c r="K448" i="4"/>
  <c r="K450" i="4" s="1"/>
  <c r="K442" i="4"/>
  <c r="K443" i="4" s="1"/>
  <c r="K444" i="4" s="1"/>
  <c r="K445" i="4" s="1"/>
  <c r="K446" i="4" s="1"/>
  <c r="K447" i="4" s="1"/>
  <c r="M448" i="4"/>
  <c r="M450" i="4" s="1"/>
  <c r="M442" i="4"/>
  <c r="M443" i="4" s="1"/>
  <c r="M444" i="4" s="1"/>
  <c r="M445" i="4" s="1"/>
  <c r="M446" i="4" s="1"/>
  <c r="M447" i="4" s="1"/>
  <c r="L448" i="4"/>
  <c r="L450" i="4" s="1"/>
  <c r="L442" i="4"/>
  <c r="L443" i="4" s="1"/>
  <c r="L444" i="4" s="1"/>
  <c r="L445" i="4" s="1"/>
  <c r="L446" i="4" s="1"/>
  <c r="L447" i="4" s="1"/>
  <c r="J448" i="4"/>
  <c r="J450" i="4" s="1"/>
  <c r="J442" i="4"/>
  <c r="J443" i="4" s="1"/>
  <c r="J444" i="4" s="1"/>
  <c r="J445" i="4" s="1"/>
  <c r="J446" i="4" s="1"/>
  <c r="J447" i="4" s="1"/>
  <c r="L427" i="4"/>
  <c r="L421" i="4"/>
  <c r="L422" i="4" s="1"/>
  <c r="L423" i="4" s="1"/>
  <c r="L424" i="4" s="1"/>
  <c r="L425" i="4" s="1"/>
  <c r="L426" i="4" s="1"/>
  <c r="M427" i="4"/>
  <c r="M421" i="4"/>
  <c r="M422" i="4" s="1"/>
  <c r="M423" i="4" s="1"/>
  <c r="M424" i="4" s="1"/>
  <c r="M425" i="4" s="1"/>
  <c r="M426" i="4" s="1"/>
  <c r="K427" i="4"/>
  <c r="K421" i="4"/>
  <c r="K422" i="4" s="1"/>
  <c r="K423" i="4" s="1"/>
  <c r="K424" i="4" s="1"/>
  <c r="K425" i="4" s="1"/>
  <c r="K426" i="4" s="1"/>
  <c r="J427" i="4"/>
  <c r="J421" i="4"/>
  <c r="J422" i="4" s="1"/>
  <c r="J423" i="4" s="1"/>
  <c r="J424" i="4" s="1"/>
  <c r="J425" i="4" s="1"/>
  <c r="J426" i="4" s="1"/>
  <c r="K385" i="4"/>
  <c r="K387" i="4" s="1"/>
  <c r="K379" i="4"/>
  <c r="K380" i="4" s="1"/>
  <c r="K381" i="4" s="1"/>
  <c r="K382" i="4" s="1"/>
  <c r="K383" i="4" s="1"/>
  <c r="K384" i="4" s="1"/>
  <c r="L385" i="4"/>
  <c r="L387" i="4" s="1"/>
  <c r="L379" i="4"/>
  <c r="L380" i="4" s="1"/>
  <c r="L381" i="4" s="1"/>
  <c r="L382" i="4" s="1"/>
  <c r="L383" i="4" s="1"/>
  <c r="L384" i="4" s="1"/>
  <c r="J385" i="4"/>
  <c r="J387" i="4" s="1"/>
  <c r="J379" i="4"/>
  <c r="J380" i="4" s="1"/>
  <c r="J381" i="4" s="1"/>
  <c r="J382" i="4" s="1"/>
  <c r="J383" i="4" s="1"/>
  <c r="J384" i="4" s="1"/>
  <c r="M385" i="4"/>
  <c r="M387" i="4" s="1"/>
  <c r="M379" i="4"/>
  <c r="M380" i="4" s="1"/>
  <c r="M381" i="4" s="1"/>
  <c r="M382" i="4" s="1"/>
  <c r="M383" i="4" s="1"/>
  <c r="M384" i="4" s="1"/>
  <c r="M322" i="4"/>
  <c r="M316" i="4"/>
  <c r="M317" i="4" s="1"/>
  <c r="M318" i="4" s="1"/>
  <c r="M319" i="4" s="1"/>
  <c r="M320" i="4" s="1"/>
  <c r="M321" i="4" s="1"/>
  <c r="J322" i="4"/>
  <c r="J316" i="4"/>
  <c r="J317" i="4" s="1"/>
  <c r="J318" i="4" s="1"/>
  <c r="J319" i="4" s="1"/>
  <c r="J320" i="4" s="1"/>
  <c r="J321" i="4" s="1"/>
  <c r="L322" i="4"/>
  <c r="L316" i="4"/>
  <c r="L317" i="4" s="1"/>
  <c r="L318" i="4" s="1"/>
  <c r="L319" i="4" s="1"/>
  <c r="L320" i="4" s="1"/>
  <c r="L321" i="4" s="1"/>
  <c r="K322" i="4"/>
  <c r="K316" i="4"/>
  <c r="K317" i="4" s="1"/>
  <c r="K318" i="4" s="1"/>
  <c r="K319" i="4" s="1"/>
  <c r="K320" i="4" s="1"/>
  <c r="K321" i="4" s="1"/>
  <c r="M301" i="4"/>
  <c r="M295" i="4"/>
  <c r="M296" i="4" s="1"/>
  <c r="M297" i="4" s="1"/>
  <c r="M298" i="4" s="1"/>
  <c r="M299" i="4" s="1"/>
  <c r="M300" i="4" s="1"/>
  <c r="J301" i="4"/>
  <c r="J295" i="4"/>
  <c r="J296" i="4" s="1"/>
  <c r="J297" i="4" s="1"/>
  <c r="J298" i="4" s="1"/>
  <c r="J299" i="4" s="1"/>
  <c r="J300" i="4" s="1"/>
  <c r="K301" i="4"/>
  <c r="K295" i="4"/>
  <c r="K296" i="4" s="1"/>
  <c r="K297" i="4" s="1"/>
  <c r="K298" i="4" s="1"/>
  <c r="K299" i="4" s="1"/>
  <c r="K300" i="4" s="1"/>
  <c r="L301" i="4"/>
  <c r="L295" i="4"/>
  <c r="L296" i="4" s="1"/>
  <c r="L297" i="4" s="1"/>
  <c r="L298" i="4" s="1"/>
  <c r="L299" i="4" s="1"/>
  <c r="L300" i="4" s="1"/>
  <c r="L280" i="4"/>
  <c r="L282" i="4" s="1"/>
  <c r="L274" i="4"/>
  <c r="L275" i="4" s="1"/>
  <c r="L276" i="4" s="1"/>
  <c r="L277" i="4" s="1"/>
  <c r="L278" i="4" s="1"/>
  <c r="L279" i="4" s="1"/>
  <c r="J280" i="4"/>
  <c r="J282" i="4" s="1"/>
  <c r="J274" i="4"/>
  <c r="J275" i="4" s="1"/>
  <c r="J276" i="4" s="1"/>
  <c r="J277" i="4" s="1"/>
  <c r="J278" i="4" s="1"/>
  <c r="J279" i="4" s="1"/>
  <c r="K280" i="4"/>
  <c r="K282" i="4" s="1"/>
  <c r="K274" i="4"/>
  <c r="K275" i="4" s="1"/>
  <c r="K276" i="4" s="1"/>
  <c r="K277" i="4" s="1"/>
  <c r="K278" i="4" s="1"/>
  <c r="K279" i="4" s="1"/>
  <c r="M280" i="4"/>
  <c r="M282" i="4" s="1"/>
  <c r="M274" i="4"/>
  <c r="M275" i="4" s="1"/>
  <c r="M276" i="4" s="1"/>
  <c r="M277" i="4" s="1"/>
  <c r="M278" i="4" s="1"/>
  <c r="M279" i="4" s="1"/>
  <c r="M259" i="4"/>
  <c r="M261" i="4" s="1"/>
  <c r="M253" i="4"/>
  <c r="M254" i="4" s="1"/>
  <c r="M255" i="4" s="1"/>
  <c r="M256" i="4" s="1"/>
  <c r="M257" i="4" s="1"/>
  <c r="M258" i="4" s="1"/>
  <c r="K259" i="4"/>
  <c r="K261" i="4" s="1"/>
  <c r="K253" i="4"/>
  <c r="K254" i="4" s="1"/>
  <c r="K255" i="4" s="1"/>
  <c r="K256" i="4" s="1"/>
  <c r="K257" i="4" s="1"/>
  <c r="K258" i="4" s="1"/>
  <c r="L259" i="4"/>
  <c r="L261" i="4" s="1"/>
  <c r="L253" i="4"/>
  <c r="L254" i="4" s="1"/>
  <c r="L255" i="4" s="1"/>
  <c r="L256" i="4" s="1"/>
  <c r="L257" i="4" s="1"/>
  <c r="L258" i="4" s="1"/>
  <c r="J259" i="4"/>
  <c r="J261" i="4" s="1"/>
  <c r="J253" i="4"/>
  <c r="J254" i="4" s="1"/>
  <c r="J255" i="4" s="1"/>
  <c r="J256" i="4" s="1"/>
  <c r="J257" i="4" s="1"/>
  <c r="J258" i="4" s="1"/>
  <c r="M217" i="4"/>
  <c r="M219" i="4" s="1"/>
  <c r="M211" i="4"/>
  <c r="M212" i="4" s="1"/>
  <c r="M213" i="4" s="1"/>
  <c r="M214" i="4" s="1"/>
  <c r="M215" i="4" s="1"/>
  <c r="M216" i="4" s="1"/>
  <c r="J217" i="4"/>
  <c r="J219" i="4" s="1"/>
  <c r="J211" i="4"/>
  <c r="J212" i="4" s="1"/>
  <c r="J213" i="4" s="1"/>
  <c r="J214" i="4" s="1"/>
  <c r="J215" i="4" s="1"/>
  <c r="J216" i="4" s="1"/>
  <c r="L217" i="4"/>
  <c r="L219" i="4" s="1"/>
  <c r="L211" i="4"/>
  <c r="L212" i="4" s="1"/>
  <c r="L213" i="4" s="1"/>
  <c r="L214" i="4" s="1"/>
  <c r="L215" i="4" s="1"/>
  <c r="L216" i="4" s="1"/>
  <c r="K217" i="4"/>
  <c r="K219" i="4" s="1"/>
  <c r="K211" i="4"/>
  <c r="K212" i="4" s="1"/>
  <c r="K213" i="4" s="1"/>
  <c r="K214" i="4" s="1"/>
  <c r="K215" i="4" s="1"/>
  <c r="K216" i="4" s="1"/>
  <c r="M196" i="4"/>
  <c r="M198" i="4" s="1"/>
  <c r="M190" i="4"/>
  <c r="M191" i="4" s="1"/>
  <c r="M192" i="4" s="1"/>
  <c r="M193" i="4" s="1"/>
  <c r="M194" i="4" s="1"/>
  <c r="M195" i="4" s="1"/>
  <c r="J196" i="4"/>
  <c r="J198" i="4" s="1"/>
  <c r="J190" i="4"/>
  <c r="J191" i="4" s="1"/>
  <c r="J192" i="4" s="1"/>
  <c r="J193" i="4" s="1"/>
  <c r="J194" i="4" s="1"/>
  <c r="J195" i="4" s="1"/>
  <c r="K196" i="4"/>
  <c r="K198" i="4" s="1"/>
  <c r="K190" i="4"/>
  <c r="K191" i="4" s="1"/>
  <c r="K192" i="4" s="1"/>
  <c r="K193" i="4" s="1"/>
  <c r="K194" i="4" s="1"/>
  <c r="K195" i="4" s="1"/>
  <c r="L196" i="4"/>
  <c r="L198" i="4" s="1"/>
  <c r="L190" i="4"/>
  <c r="L191" i="4" s="1"/>
  <c r="L192" i="4" s="1"/>
  <c r="L193" i="4" s="1"/>
  <c r="L194" i="4" s="1"/>
  <c r="L195" i="4" s="1"/>
  <c r="L175" i="4"/>
  <c r="L177" i="4" s="1"/>
  <c r="L169" i="4"/>
  <c r="L170" i="4" s="1"/>
  <c r="L171" i="4" s="1"/>
  <c r="L172" i="4" s="1"/>
  <c r="L173" i="4" s="1"/>
  <c r="L174" i="4" s="1"/>
  <c r="J175" i="4"/>
  <c r="J177" i="4" s="1"/>
  <c r="J169" i="4"/>
  <c r="J170" i="4" s="1"/>
  <c r="J171" i="4" s="1"/>
  <c r="J172" i="4" s="1"/>
  <c r="J173" i="4" s="1"/>
  <c r="J174" i="4" s="1"/>
  <c r="K175" i="4"/>
  <c r="K177" i="4" s="1"/>
  <c r="K169" i="4"/>
  <c r="K170" i="4" s="1"/>
  <c r="K171" i="4" s="1"/>
  <c r="K172" i="4" s="1"/>
  <c r="K173" i="4" s="1"/>
  <c r="K174" i="4" s="1"/>
  <c r="M175" i="4"/>
  <c r="M177" i="4" s="1"/>
  <c r="M169" i="4"/>
  <c r="M170" i="4" s="1"/>
  <c r="M171" i="4" s="1"/>
  <c r="M172" i="4" s="1"/>
  <c r="M173" i="4" s="1"/>
  <c r="M174" i="4" s="1"/>
  <c r="K154" i="4"/>
  <c r="K156" i="4" s="1"/>
  <c r="K148" i="4"/>
  <c r="K149" i="4" s="1"/>
  <c r="K150" i="4" s="1"/>
  <c r="K151" i="4" s="1"/>
  <c r="K152" i="4" s="1"/>
  <c r="K153" i="4" s="1"/>
  <c r="L154" i="4"/>
  <c r="L156" i="4" s="1"/>
  <c r="L148" i="4"/>
  <c r="L149" i="4" s="1"/>
  <c r="L150" i="4" s="1"/>
  <c r="L151" i="4" s="1"/>
  <c r="L152" i="4" s="1"/>
  <c r="L153" i="4" s="1"/>
  <c r="J154" i="4"/>
  <c r="J156" i="4" s="1"/>
  <c r="J148" i="4"/>
  <c r="J149" i="4" s="1"/>
  <c r="J150" i="4" s="1"/>
  <c r="J151" i="4" s="1"/>
  <c r="J152" i="4" s="1"/>
  <c r="J153" i="4" s="1"/>
  <c r="M154" i="4"/>
  <c r="M156" i="4" s="1"/>
  <c r="M148" i="4"/>
  <c r="M149" i="4" s="1"/>
  <c r="M150" i="4" s="1"/>
  <c r="M151" i="4" s="1"/>
  <c r="M152" i="4" s="1"/>
  <c r="M153" i="4" s="1"/>
  <c r="J112" i="4"/>
  <c r="J114" i="4" s="1"/>
  <c r="J106" i="4"/>
  <c r="J107" i="4" s="1"/>
  <c r="J108" i="4" s="1"/>
  <c r="J109" i="4" s="1"/>
  <c r="J110" i="4" s="1"/>
  <c r="J111" i="4" s="1"/>
  <c r="K112" i="4"/>
  <c r="K114" i="4" s="1"/>
  <c r="K106" i="4"/>
  <c r="K107" i="4" s="1"/>
  <c r="K108" i="4" s="1"/>
  <c r="K109" i="4" s="1"/>
  <c r="K110" i="4" s="1"/>
  <c r="K111" i="4" s="1"/>
  <c r="L112" i="4"/>
  <c r="L114" i="4" s="1"/>
  <c r="L106" i="4"/>
  <c r="L107" i="4" s="1"/>
  <c r="L108" i="4" s="1"/>
  <c r="L109" i="4" s="1"/>
  <c r="L110" i="4" s="1"/>
  <c r="L111" i="4" s="1"/>
  <c r="M112" i="4"/>
  <c r="M114" i="4" s="1"/>
  <c r="M106" i="4"/>
  <c r="M107" i="4" s="1"/>
  <c r="M108" i="4" s="1"/>
  <c r="M109" i="4" s="1"/>
  <c r="M110" i="4" s="1"/>
  <c r="M111" i="4" s="1"/>
  <c r="L92" i="4"/>
  <c r="L86" i="4"/>
  <c r="L87" i="4" s="1"/>
  <c r="L88" i="4" s="1"/>
  <c r="L89" i="4" s="1"/>
  <c r="L90" i="4" s="1"/>
  <c r="L91" i="4" s="1"/>
  <c r="J92" i="4"/>
  <c r="J86" i="4"/>
  <c r="J87" i="4" s="1"/>
  <c r="J88" i="4" s="1"/>
  <c r="J89" i="4" s="1"/>
  <c r="J90" i="4" s="1"/>
  <c r="J91" i="4" s="1"/>
  <c r="K92" i="4"/>
  <c r="K86" i="4"/>
  <c r="K87" i="4" s="1"/>
  <c r="K88" i="4" s="1"/>
  <c r="K89" i="4" s="1"/>
  <c r="K90" i="4" s="1"/>
  <c r="K91" i="4" s="1"/>
  <c r="M92" i="4"/>
  <c r="M86" i="4"/>
  <c r="M87" i="4" s="1"/>
  <c r="M88" i="4" s="1"/>
  <c r="M89" i="4" s="1"/>
  <c r="M90" i="4" s="1"/>
  <c r="M91" i="4" s="1"/>
  <c r="L71" i="4"/>
  <c r="L73" i="4" s="1"/>
  <c r="L65" i="4"/>
  <c r="L66" i="4" s="1"/>
  <c r="L67" i="4" s="1"/>
  <c r="L68" i="4" s="1"/>
  <c r="L69" i="4" s="1"/>
  <c r="L70" i="4" s="1"/>
  <c r="K71" i="4"/>
  <c r="K73" i="4" s="1"/>
  <c r="K65" i="4"/>
  <c r="K66" i="4" s="1"/>
  <c r="K67" i="4" s="1"/>
  <c r="K68" i="4" s="1"/>
  <c r="K69" i="4" s="1"/>
  <c r="K70" i="4" s="1"/>
  <c r="M71" i="4"/>
  <c r="M73" i="4" s="1"/>
  <c r="M65" i="4"/>
  <c r="M66" i="4" s="1"/>
  <c r="M67" i="4" s="1"/>
  <c r="M68" i="4" s="1"/>
  <c r="M69" i="4" s="1"/>
  <c r="M70" i="4" s="1"/>
  <c r="J71" i="4"/>
  <c r="J73" i="4" s="1"/>
  <c r="J65" i="4"/>
  <c r="J66" i="4" s="1"/>
  <c r="J67" i="4" s="1"/>
  <c r="J68" i="4" s="1"/>
  <c r="J69" i="4" s="1"/>
  <c r="J70" i="4" s="1"/>
  <c r="E23" i="1"/>
  <c r="E76" i="1"/>
  <c r="E78" i="1"/>
  <c r="E77" i="1"/>
  <c r="E74" i="1"/>
  <c r="E75" i="1"/>
  <c r="E73" i="1"/>
  <c r="E72" i="1"/>
  <c r="E63" i="1"/>
  <c r="E69" i="1"/>
  <c r="E66" i="1"/>
  <c r="E67" i="1"/>
  <c r="E70" i="1"/>
  <c r="E68" i="1"/>
  <c r="E61" i="1"/>
  <c r="E60" i="1"/>
  <c r="E44" i="1"/>
  <c r="E43" i="1"/>
  <c r="E58" i="1"/>
  <c r="E59" i="1"/>
  <c r="E57" i="1"/>
  <c r="E56" i="1"/>
  <c r="E47" i="1"/>
  <c r="E53" i="1"/>
  <c r="E50" i="1"/>
  <c r="E51" i="1"/>
  <c r="E54" i="1"/>
  <c r="E52" i="1"/>
  <c r="E45" i="1"/>
  <c r="E42" i="1"/>
  <c r="E26" i="1"/>
  <c r="E25" i="1"/>
  <c r="E40" i="1"/>
  <c r="E41" i="1"/>
  <c r="E39" i="1"/>
  <c r="E38" i="1"/>
  <c r="E29" i="1"/>
  <c r="E35" i="1"/>
  <c r="E32" i="1"/>
  <c r="E33" i="1"/>
  <c r="E36" i="1"/>
  <c r="E34" i="1"/>
  <c r="E27" i="1"/>
  <c r="E24" i="1"/>
  <c r="E8" i="1"/>
  <c r="E7" i="1"/>
  <c r="E22" i="1"/>
  <c r="E21" i="1"/>
  <c r="E20" i="1"/>
  <c r="E17" i="1"/>
  <c r="E14" i="1"/>
  <c r="E15" i="1"/>
  <c r="E18" i="1"/>
  <c r="E16" i="1"/>
  <c r="E9" i="1"/>
</calcChain>
</file>

<file path=xl/sharedStrings.xml><?xml version="1.0" encoding="utf-8"?>
<sst xmlns="http://schemas.openxmlformats.org/spreadsheetml/2006/main" count="5130" uniqueCount="1598">
  <si>
    <t>2024 Tub Price List - US Dealers</t>
    <phoneticPr fontId="34" type="noConversion"/>
  </si>
  <si>
    <t>Effective Date: June 3rd, 2024</t>
    <phoneticPr fontId="34" type="noConversion"/>
  </si>
  <si>
    <t>All Prices in USD</t>
    <phoneticPr fontId="3" type="noConversion"/>
  </si>
  <si>
    <t>Product Photo</t>
  </si>
  <si>
    <t>Name</t>
  </si>
  <si>
    <t>Color</t>
  </si>
  <si>
    <t>Item Number</t>
  </si>
  <si>
    <t>2024 List Price</t>
  </si>
  <si>
    <t>2024 Dealer Price</t>
  </si>
  <si>
    <t>Stocking
Information</t>
  </si>
  <si>
    <t>CRATE DIMENSIONS (IN)</t>
  </si>
  <si>
    <t>GROSS WEIGHT (LB)</t>
  </si>
  <si>
    <t>L</t>
  </si>
  <si>
    <t>W</t>
  </si>
  <si>
    <t>H</t>
  </si>
  <si>
    <t>MarbleForm Bathtubs</t>
    <phoneticPr fontId="3" type="noConversion"/>
  </si>
  <si>
    <t>Arca Bathtub</t>
  </si>
  <si>
    <t>Dover White (DW)</t>
  </si>
  <si>
    <t>H45205-301Y11P10</t>
    <phoneticPr fontId="34" type="noConversion"/>
  </si>
  <si>
    <t>custom/non standard</t>
  </si>
  <si>
    <t>with matching pop-up waste</t>
  </si>
  <si>
    <t xml:space="preserve">Fog (FO) </t>
  </si>
  <si>
    <t>H45205-312Y11P21</t>
    <phoneticPr fontId="3" type="noConversion"/>
  </si>
  <si>
    <t>Taupe (TA)</t>
  </si>
  <si>
    <t>H45205-310Y14P19</t>
    <phoneticPr fontId="34" type="noConversion"/>
  </si>
  <si>
    <t>59.06" L X 59.06" W X 23.62"  H</t>
  </si>
  <si>
    <t>Raw Silk (RS)</t>
    <phoneticPr fontId="34" type="noConversion"/>
  </si>
  <si>
    <t>H45205-344Y11P92</t>
    <phoneticPr fontId="34" type="noConversion"/>
  </si>
  <si>
    <t>Slate Grey (CH)</t>
  </si>
  <si>
    <t>H45205-343Y14P91</t>
    <phoneticPr fontId="34" type="noConversion"/>
  </si>
  <si>
    <t>Barley (BA)</t>
  </si>
  <si>
    <t>H45205-307Y11P16</t>
    <phoneticPr fontId="34" type="noConversion"/>
  </si>
  <si>
    <t>Sahara (HA)</t>
  </si>
  <si>
    <t>H45205-305Y11P14</t>
    <phoneticPr fontId="34" type="noConversion"/>
  </si>
  <si>
    <t>Star White (SW)</t>
  </si>
  <si>
    <t>H45205-315Y11P24</t>
    <phoneticPr fontId="34" type="noConversion"/>
  </si>
  <si>
    <t>Pearl(PE)</t>
    <phoneticPr fontId="39" type="noConversion"/>
  </si>
  <si>
    <t>H45205-303Y11P12</t>
    <phoneticPr fontId="39" type="noConversion"/>
  </si>
  <si>
    <t>Schist Grey(LG)</t>
  </si>
  <si>
    <t>H45205-342Y11P90</t>
    <phoneticPr fontId="39" type="noConversion"/>
  </si>
  <si>
    <t xml:space="preserve">Sable (SA) </t>
  </si>
  <si>
    <t>H45205-308Y14P17</t>
    <phoneticPr fontId="34" type="noConversion"/>
  </si>
  <si>
    <t xml:space="preserve">Mist (MI) </t>
  </si>
  <si>
    <t>H45205-306Y11P27</t>
    <phoneticPr fontId="34" type="noConversion"/>
  </si>
  <si>
    <t>Night Sky (NS)</t>
  </si>
  <si>
    <t>H45205-309Y14P18</t>
    <phoneticPr fontId="34" type="noConversion"/>
  </si>
  <si>
    <t>Plaster Pink (PP)</t>
    <phoneticPr fontId="3" type="noConversion"/>
  </si>
  <si>
    <t>H45205-331Y11P80</t>
    <phoneticPr fontId="34" type="noConversion"/>
  </si>
  <si>
    <t>Midnight Blue (MB)</t>
    <phoneticPr fontId="3" type="noConversion"/>
  </si>
  <si>
    <t>H45205-326Y14P76</t>
    <phoneticPr fontId="34" type="noConversion"/>
  </si>
  <si>
    <t>Olive Green (OG)</t>
    <phoneticPr fontId="3" type="noConversion"/>
  </si>
  <si>
    <t>H45205-325Y14P75</t>
    <phoneticPr fontId="34" type="noConversion"/>
  </si>
  <si>
    <t>Forest Green (FG)</t>
    <phoneticPr fontId="3" type="noConversion"/>
  </si>
  <si>
    <t>H45205-324Y14P74</t>
    <phoneticPr fontId="34" type="noConversion"/>
  </si>
  <si>
    <t>Leather (LE)</t>
    <phoneticPr fontId="3" type="noConversion"/>
  </si>
  <si>
    <t>H45205-328Y11P78</t>
    <phoneticPr fontId="34" type="noConversion"/>
  </si>
  <si>
    <t>Brick (BR)</t>
    <phoneticPr fontId="3" type="noConversion"/>
  </si>
  <si>
    <t>H45205-329Y14P79</t>
    <phoneticPr fontId="34" type="noConversion"/>
  </si>
  <si>
    <t>Duo-tone</t>
  </si>
  <si>
    <t>contact Claybrook</t>
  </si>
  <si>
    <t>Natural Finish Exterior</t>
  </si>
  <si>
    <t>contact Claybrook</t>
    <phoneticPr fontId="3" type="noConversion"/>
  </si>
  <si>
    <t>Terrazzo</t>
  </si>
  <si>
    <t>Chelsea Bathtub</t>
  </si>
  <si>
    <t>H45004-301Y11P10</t>
    <phoneticPr fontId="34" type="noConversion"/>
  </si>
  <si>
    <t>stocking</t>
  </si>
  <si>
    <t>with matching pop-up waste</t>
    <phoneticPr fontId="34" type="noConversion"/>
  </si>
  <si>
    <t>H45004-312Y11P21</t>
    <phoneticPr fontId="3" type="noConversion"/>
  </si>
  <si>
    <t>H45004-310Y14P19</t>
    <phoneticPr fontId="34" type="noConversion"/>
  </si>
  <si>
    <t>70.87" L X 33.46" W X 23.62" H</t>
    <phoneticPr fontId="34" type="noConversion"/>
  </si>
  <si>
    <t>H45004-344Y11P92</t>
    <phoneticPr fontId="34" type="noConversion"/>
  </si>
  <si>
    <t>H45004-343Y14P91</t>
    <phoneticPr fontId="34" type="noConversion"/>
  </si>
  <si>
    <t>H45004-307Y11P16</t>
    <phoneticPr fontId="34" type="noConversion"/>
  </si>
  <si>
    <t>H45004-305Y11P14</t>
    <phoneticPr fontId="34" type="noConversion"/>
  </si>
  <si>
    <t>H45004-315Y11P24</t>
    <phoneticPr fontId="34" type="noConversion"/>
  </si>
  <si>
    <t>H45004-303Y11P12</t>
    <phoneticPr fontId="39" type="noConversion"/>
  </si>
  <si>
    <t>H45004-342Y11P90</t>
    <phoneticPr fontId="39" type="noConversion"/>
  </si>
  <si>
    <t>H45004-308Y14P17</t>
    <phoneticPr fontId="34" type="noConversion"/>
  </si>
  <si>
    <t>H45004-306Y11P27</t>
    <phoneticPr fontId="34" type="noConversion"/>
  </si>
  <si>
    <t>H45004-309Y14P18</t>
    <phoneticPr fontId="34" type="noConversion"/>
  </si>
  <si>
    <t>H45004-331Y11P80</t>
    <phoneticPr fontId="34" type="noConversion"/>
  </si>
  <si>
    <t>H45004-326Y14P76</t>
    <phoneticPr fontId="34" type="noConversion"/>
  </si>
  <si>
    <t>H45004-325Y14P75</t>
    <phoneticPr fontId="34" type="noConversion"/>
  </si>
  <si>
    <t>H45004-324Y14P74</t>
    <phoneticPr fontId="34" type="noConversion"/>
  </si>
  <si>
    <t>H45004-328Y11P78</t>
    <phoneticPr fontId="34" type="noConversion"/>
  </si>
  <si>
    <t>H45004-329Y14P79</t>
    <phoneticPr fontId="34" type="noConversion"/>
  </si>
  <si>
    <t xml:space="preserve">Cove Bathtub </t>
  </si>
  <si>
    <t>H45505-301Y11P10</t>
    <phoneticPr fontId="34" type="noConversion"/>
  </si>
  <si>
    <t>H45505-312Y11P21</t>
    <phoneticPr fontId="3" type="noConversion"/>
  </si>
  <si>
    <t>H45505-310Y14P19</t>
    <phoneticPr fontId="34" type="noConversion"/>
  </si>
  <si>
    <t>75.20" L X 53.94" W X 21.65" H</t>
  </si>
  <si>
    <t>H45505-344Y11P92</t>
    <phoneticPr fontId="34" type="noConversion"/>
  </si>
  <si>
    <t>H45505-343Y14P91</t>
    <phoneticPr fontId="34" type="noConversion"/>
  </si>
  <si>
    <t>H45505-307Y11P16</t>
    <phoneticPr fontId="34" type="noConversion"/>
  </si>
  <si>
    <t>H45505-305Y11P14</t>
    <phoneticPr fontId="34" type="noConversion"/>
  </si>
  <si>
    <t>H45505-315Y11P24</t>
    <phoneticPr fontId="34" type="noConversion"/>
  </si>
  <si>
    <t>H45505-303Y11P12</t>
    <phoneticPr fontId="39" type="noConversion"/>
  </si>
  <si>
    <t>H45505-342Y11P90</t>
    <phoneticPr fontId="39" type="noConversion"/>
  </si>
  <si>
    <t>H45505-308Y14P17</t>
    <phoneticPr fontId="34" type="noConversion"/>
  </si>
  <si>
    <t>H45505-306Y11P27</t>
    <phoneticPr fontId="34" type="noConversion"/>
  </si>
  <si>
    <t>H45505-309Y14P18</t>
    <phoneticPr fontId="34" type="noConversion"/>
  </si>
  <si>
    <t>H45505-331Y11P80</t>
    <phoneticPr fontId="34" type="noConversion"/>
  </si>
  <si>
    <t>H45505-326Y14P76</t>
    <phoneticPr fontId="34" type="noConversion"/>
  </si>
  <si>
    <t>H45505-325Y14P75</t>
    <phoneticPr fontId="34" type="noConversion"/>
  </si>
  <si>
    <t>H45505-324Y14P74</t>
    <phoneticPr fontId="34" type="noConversion"/>
  </si>
  <si>
    <t>H45505-328Y11P78</t>
    <phoneticPr fontId="34" type="noConversion"/>
  </si>
  <si>
    <t>H45505-329Y14P79</t>
    <phoneticPr fontId="34" type="noConversion"/>
  </si>
  <si>
    <t>Devonshire Bathtub</t>
  </si>
  <si>
    <t>H45113-301Y11P10</t>
    <phoneticPr fontId="34" type="noConversion"/>
  </si>
  <si>
    <t>H45113-312Y11P21</t>
    <phoneticPr fontId="3" type="noConversion"/>
  </si>
  <si>
    <t>H45113-310Y14P19</t>
    <phoneticPr fontId="34" type="noConversion"/>
  </si>
  <si>
    <t>70.87" L X 35.43" W X 23.62" H</t>
  </si>
  <si>
    <t>H45113-344Y11P92</t>
    <phoneticPr fontId="34" type="noConversion"/>
  </si>
  <si>
    <t>H45113-343Y14P91</t>
    <phoneticPr fontId="34" type="noConversion"/>
  </si>
  <si>
    <t>H45113-307Y11P16</t>
    <phoneticPr fontId="34" type="noConversion"/>
  </si>
  <si>
    <t>H45113-305Y11P14</t>
    <phoneticPr fontId="34" type="noConversion"/>
  </si>
  <si>
    <t>H45113-315Y11P24</t>
    <phoneticPr fontId="34" type="noConversion"/>
  </si>
  <si>
    <t>H45113-303Y11P12</t>
    <phoneticPr fontId="39" type="noConversion"/>
  </si>
  <si>
    <t>H45113-342Y11P90</t>
    <phoneticPr fontId="39" type="noConversion"/>
  </si>
  <si>
    <t>H45113-308Y14P17</t>
    <phoneticPr fontId="34" type="noConversion"/>
  </si>
  <si>
    <t>H45113-306Y11P27</t>
    <phoneticPr fontId="34" type="noConversion"/>
  </si>
  <si>
    <t>H45113-309Y14P18</t>
    <phoneticPr fontId="34" type="noConversion"/>
  </si>
  <si>
    <t>H45113-331Y11P80</t>
    <phoneticPr fontId="34" type="noConversion"/>
  </si>
  <si>
    <t>H45113-326Y14P76</t>
    <phoneticPr fontId="34" type="noConversion"/>
  </si>
  <si>
    <t>H45113-325Y14P75</t>
    <phoneticPr fontId="34" type="noConversion"/>
  </si>
  <si>
    <t>H45113-324Y14P74</t>
    <phoneticPr fontId="34" type="noConversion"/>
  </si>
  <si>
    <t>H45113-328Y11P78</t>
    <phoneticPr fontId="34" type="noConversion"/>
  </si>
  <si>
    <t>H45113-329Y14P79</t>
    <phoneticPr fontId="34" type="noConversion"/>
  </si>
  <si>
    <t>Eigg Bathtub</t>
  </si>
  <si>
    <t>H34003-301Y11P10</t>
    <phoneticPr fontId="34" type="noConversion"/>
  </si>
  <si>
    <t>H34003-312Y11P21</t>
    <phoneticPr fontId="3" type="noConversion"/>
  </si>
  <si>
    <t>H34003-310Y14P19</t>
    <phoneticPr fontId="34" type="noConversion"/>
  </si>
  <si>
    <t>70.87" L X 38.78" W X 21.65" H</t>
  </si>
  <si>
    <t>H34003-344Y11P92</t>
    <phoneticPr fontId="34" type="noConversion"/>
  </si>
  <si>
    <t>H34003-343Y14P91</t>
    <phoneticPr fontId="34" type="noConversion"/>
  </si>
  <si>
    <t>H34003-307Y11P16</t>
    <phoneticPr fontId="34" type="noConversion"/>
  </si>
  <si>
    <t>H34003-305Y11P14</t>
    <phoneticPr fontId="34" type="noConversion"/>
  </si>
  <si>
    <t>H34003-315Y11P24</t>
    <phoneticPr fontId="34" type="noConversion"/>
  </si>
  <si>
    <t>H34003-303Y11P12</t>
    <phoneticPr fontId="39" type="noConversion"/>
  </si>
  <si>
    <t>H34003-342Y11P90</t>
    <phoneticPr fontId="39" type="noConversion"/>
  </si>
  <si>
    <t>H34003-308Y14P17</t>
    <phoneticPr fontId="34" type="noConversion"/>
  </si>
  <si>
    <t>H34003-306Y11P27</t>
    <phoneticPr fontId="34" type="noConversion"/>
  </si>
  <si>
    <t>H34003-309Y14P18</t>
    <phoneticPr fontId="34" type="noConversion"/>
  </si>
  <si>
    <t>H34003-331Y11P80</t>
    <phoneticPr fontId="34" type="noConversion"/>
  </si>
  <si>
    <t>H34003-326Y14P76</t>
    <phoneticPr fontId="34" type="noConversion"/>
  </si>
  <si>
    <t>H34003-325Y14P75</t>
    <phoneticPr fontId="34" type="noConversion"/>
  </si>
  <si>
    <t>H34003-324Y14P74</t>
    <phoneticPr fontId="34" type="noConversion"/>
  </si>
  <si>
    <t>H34003-328Y11P78</t>
    <phoneticPr fontId="34" type="noConversion"/>
  </si>
  <si>
    <t>H34003-329Y14P79</t>
    <phoneticPr fontId="34" type="noConversion"/>
  </si>
  <si>
    <t>Ellipse Tapered Rim Bathtub</t>
    <phoneticPr fontId="3" type="noConversion"/>
  </si>
  <si>
    <t>with matching pop-up waste</t>
    <phoneticPr fontId="3" type="noConversion"/>
  </si>
  <si>
    <t>H31306-312Y11P21</t>
    <phoneticPr fontId="3" type="noConversion"/>
  </si>
  <si>
    <t>H31306-310Y14P19</t>
    <phoneticPr fontId="34" type="noConversion"/>
  </si>
  <si>
    <t>70.87" L X 40.74" W X 18.50" H</t>
  </si>
  <si>
    <t>H31306-344Y11P92</t>
    <phoneticPr fontId="34" type="noConversion"/>
  </si>
  <si>
    <t>H31306-343Y14P91</t>
    <phoneticPr fontId="34" type="noConversion"/>
  </si>
  <si>
    <t>H31306-307Y11P16</t>
    <phoneticPr fontId="34" type="noConversion"/>
  </si>
  <si>
    <t>H31306-305Y11P14</t>
    <phoneticPr fontId="34" type="noConversion"/>
  </si>
  <si>
    <t>H31306-315Y11P24</t>
    <phoneticPr fontId="34" type="noConversion"/>
  </si>
  <si>
    <t>H31306-303Y11P12</t>
    <phoneticPr fontId="39" type="noConversion"/>
  </si>
  <si>
    <t>H31306-342Y11P90</t>
    <phoneticPr fontId="39" type="noConversion"/>
  </si>
  <si>
    <t>H31306-308Y14P17</t>
    <phoneticPr fontId="34" type="noConversion"/>
  </si>
  <si>
    <t>H31306-306Y11P27</t>
    <phoneticPr fontId="34" type="noConversion"/>
  </si>
  <si>
    <t>H31306-309Y14P18</t>
    <phoneticPr fontId="34" type="noConversion"/>
  </si>
  <si>
    <t>H31306-331Y11P80</t>
    <phoneticPr fontId="34" type="noConversion"/>
  </si>
  <si>
    <t>H31306-326Y14P76</t>
    <phoneticPr fontId="34" type="noConversion"/>
  </si>
  <si>
    <t>H31306-325Y14P75</t>
    <phoneticPr fontId="34" type="noConversion"/>
  </si>
  <si>
    <t>H31306-324Y14P74</t>
    <phoneticPr fontId="34" type="noConversion"/>
  </si>
  <si>
    <t>H31306-328Y11P78</t>
    <phoneticPr fontId="34" type="noConversion"/>
  </si>
  <si>
    <t>H31306-329Y14P79</t>
    <phoneticPr fontId="34" type="noConversion"/>
  </si>
  <si>
    <t>Ellipse 1760 Bathtub</t>
    <phoneticPr fontId="34" type="noConversion"/>
  </si>
  <si>
    <t>H31302-301Y11P10</t>
    <phoneticPr fontId="34" type="noConversion"/>
  </si>
  <si>
    <t>H31302-312Y11P21</t>
    <phoneticPr fontId="3" type="noConversion"/>
  </si>
  <si>
    <t>flat rim</t>
  </si>
  <si>
    <t>H31302-310Y14P19</t>
    <phoneticPr fontId="34" type="noConversion"/>
  </si>
  <si>
    <t>H31302-344Y11P92</t>
    <phoneticPr fontId="34" type="noConversion"/>
  </si>
  <si>
    <t>69.29" L X 40.55" W X 18.50" H</t>
  </si>
  <si>
    <t>H31302-343Y14P91</t>
    <phoneticPr fontId="34" type="noConversion"/>
  </si>
  <si>
    <t>H31302-307Y11P16</t>
    <phoneticPr fontId="34" type="noConversion"/>
  </si>
  <si>
    <t>H31302-305Y11P14</t>
    <phoneticPr fontId="34" type="noConversion"/>
  </si>
  <si>
    <t>H31302-315Y11P24</t>
    <phoneticPr fontId="34" type="noConversion"/>
  </si>
  <si>
    <t>H31302-303Y11P12</t>
    <phoneticPr fontId="39" type="noConversion"/>
  </si>
  <si>
    <t>H31302-342Y11P90</t>
    <phoneticPr fontId="39" type="noConversion"/>
  </si>
  <si>
    <t>H31302-308Y14P17</t>
    <phoneticPr fontId="34" type="noConversion"/>
  </si>
  <si>
    <t>H31302-306Y11P27</t>
    <phoneticPr fontId="34" type="noConversion"/>
  </si>
  <si>
    <t>H31302-309Y14P18</t>
    <phoneticPr fontId="34" type="noConversion"/>
  </si>
  <si>
    <t>H31302-331Y11P80</t>
    <phoneticPr fontId="34" type="noConversion"/>
  </si>
  <si>
    <t>H31302-326Y14P76</t>
    <phoneticPr fontId="34" type="noConversion"/>
  </si>
  <si>
    <t>H31302-325Y14P75</t>
    <phoneticPr fontId="34" type="noConversion"/>
  </si>
  <si>
    <t>H31302-324Y14P74</t>
    <phoneticPr fontId="34" type="noConversion"/>
  </si>
  <si>
    <t>H31302-328Y11P78</t>
    <phoneticPr fontId="34" type="noConversion"/>
  </si>
  <si>
    <t>H31302-329Y14P79</t>
    <phoneticPr fontId="34" type="noConversion"/>
  </si>
  <si>
    <t>Ellipse 1680 Bathtub</t>
  </si>
  <si>
    <t>H31305-301Y11P10</t>
    <phoneticPr fontId="34" type="noConversion"/>
  </si>
  <si>
    <t>H31305-312Y11P21</t>
    <phoneticPr fontId="3" type="noConversion"/>
  </si>
  <si>
    <t>H31305-310Y14P19</t>
    <phoneticPr fontId="34" type="noConversion"/>
  </si>
  <si>
    <t>H31305-344Y11P92</t>
    <phoneticPr fontId="34" type="noConversion"/>
  </si>
  <si>
    <t>66.14" L X 31.50" W X 19.69" H</t>
  </si>
  <si>
    <t>H31305-343Y14P91</t>
    <phoneticPr fontId="34" type="noConversion"/>
  </si>
  <si>
    <t>H31305-307Y11P16</t>
    <phoneticPr fontId="34" type="noConversion"/>
  </si>
  <si>
    <t>H31305-305Y11P14</t>
    <phoneticPr fontId="34" type="noConversion"/>
  </si>
  <si>
    <t>H31305-315Y11P24</t>
    <phoneticPr fontId="34" type="noConversion"/>
  </si>
  <si>
    <t>H31305-303Y11P12</t>
    <phoneticPr fontId="39" type="noConversion"/>
  </si>
  <si>
    <t>H31305-342Y11P90</t>
    <phoneticPr fontId="39" type="noConversion"/>
  </si>
  <si>
    <t>H31305-308Y14P17</t>
    <phoneticPr fontId="34" type="noConversion"/>
  </si>
  <si>
    <t>H31305-306Y11P27</t>
    <phoneticPr fontId="34" type="noConversion"/>
  </si>
  <si>
    <t>H31305-309Y14P18</t>
    <phoneticPr fontId="34" type="noConversion"/>
  </si>
  <si>
    <t>H31305-331Y11P80</t>
    <phoneticPr fontId="34" type="noConversion"/>
  </si>
  <si>
    <t>H31305-326Y14P76</t>
    <phoneticPr fontId="34" type="noConversion"/>
  </si>
  <si>
    <t>H31305-325Y14P75</t>
    <phoneticPr fontId="34" type="noConversion"/>
  </si>
  <si>
    <t>H31305-324Y14P74</t>
    <phoneticPr fontId="34" type="noConversion"/>
  </si>
  <si>
    <t>H31305-328Y11P78</t>
    <phoneticPr fontId="34" type="noConversion"/>
  </si>
  <si>
    <t>H31305-329Y14P79</t>
    <phoneticPr fontId="34" type="noConversion"/>
  </si>
  <si>
    <t>Evolve 1850 Bathtub</t>
  </si>
  <si>
    <t>H45902-301Y11P10</t>
    <phoneticPr fontId="34" type="noConversion"/>
  </si>
  <si>
    <t>H45902-312Y11P21</t>
    <phoneticPr fontId="3" type="noConversion"/>
  </si>
  <si>
    <t>H45902-310Y14P19</t>
    <phoneticPr fontId="34" type="noConversion"/>
  </si>
  <si>
    <t>72.83" L X 35.43" W X 19.69" H</t>
  </si>
  <si>
    <t>H45902-344Y11P92</t>
    <phoneticPr fontId="34" type="noConversion"/>
  </si>
  <si>
    <t>H45902-343Y14P91</t>
    <phoneticPr fontId="34" type="noConversion"/>
  </si>
  <si>
    <t>H45902-307Y11P16</t>
    <phoneticPr fontId="34" type="noConversion"/>
  </si>
  <si>
    <t>H45902-305Y11P14</t>
    <phoneticPr fontId="34" type="noConversion"/>
  </si>
  <si>
    <t>H45902-315Y11P24</t>
    <phoneticPr fontId="34" type="noConversion"/>
  </si>
  <si>
    <t>H45902-303Y11P12</t>
    <phoneticPr fontId="39" type="noConversion"/>
  </si>
  <si>
    <t>H45902-342Y11P90</t>
    <phoneticPr fontId="39" type="noConversion"/>
  </si>
  <si>
    <t>H45902-308Y14P17</t>
    <phoneticPr fontId="34" type="noConversion"/>
  </si>
  <si>
    <t>H45902-306Y11P27</t>
    <phoneticPr fontId="34" type="noConversion"/>
  </si>
  <si>
    <t>H45902-309Y14P18</t>
    <phoneticPr fontId="34" type="noConversion"/>
  </si>
  <si>
    <t>H45902-331Y11P80</t>
    <phoneticPr fontId="34" type="noConversion"/>
  </si>
  <si>
    <t>H45902-326Y14P76</t>
    <phoneticPr fontId="34" type="noConversion"/>
  </si>
  <si>
    <t>H45902-325Y14P75</t>
    <phoneticPr fontId="34" type="noConversion"/>
  </si>
  <si>
    <t>H45902-324Y14P74</t>
    <phoneticPr fontId="34" type="noConversion"/>
  </si>
  <si>
    <t>H45902-328Y11P78</t>
    <phoneticPr fontId="34" type="noConversion"/>
  </si>
  <si>
    <t>H45902-329Y14P79</t>
    <phoneticPr fontId="34" type="noConversion"/>
  </si>
  <si>
    <t>Evolve 1780 Bathtub</t>
  </si>
  <si>
    <t>H45905-301Y11P10</t>
    <phoneticPr fontId="34" type="noConversion"/>
  </si>
  <si>
    <t>H45905-312Y11P21</t>
    <phoneticPr fontId="3" type="noConversion"/>
  </si>
  <si>
    <t>H45905-310Y14P19</t>
    <phoneticPr fontId="34" type="noConversion"/>
  </si>
  <si>
    <t>70.08" L X 31.10" W X 19.69" H</t>
  </si>
  <si>
    <t>H45905-344Y11P92</t>
    <phoneticPr fontId="34" type="noConversion"/>
  </si>
  <si>
    <t>H45905-343Y14P91</t>
    <phoneticPr fontId="34" type="noConversion"/>
  </si>
  <si>
    <t>H45905-307Y11P16</t>
    <phoneticPr fontId="34" type="noConversion"/>
  </si>
  <si>
    <t>H45905-305Y11P14</t>
    <phoneticPr fontId="34" type="noConversion"/>
  </si>
  <si>
    <t>H45905-315Y11P24</t>
    <phoneticPr fontId="34" type="noConversion"/>
  </si>
  <si>
    <t>H45905-303Y11P12</t>
    <phoneticPr fontId="39" type="noConversion"/>
  </si>
  <si>
    <t>H45905-342Y11P90</t>
    <phoneticPr fontId="39" type="noConversion"/>
  </si>
  <si>
    <t>H45905-308Y14P17</t>
    <phoneticPr fontId="34" type="noConversion"/>
  </si>
  <si>
    <t>H45905-306Y11P27</t>
    <phoneticPr fontId="34" type="noConversion"/>
  </si>
  <si>
    <t>H45905-309Y14P18</t>
    <phoneticPr fontId="34" type="noConversion"/>
  </si>
  <si>
    <t>H45905-331Y11P80</t>
    <phoneticPr fontId="34" type="noConversion"/>
  </si>
  <si>
    <t>H45905-326Y14P76</t>
    <phoneticPr fontId="34" type="noConversion"/>
  </si>
  <si>
    <t>H45905-325Y14P75</t>
    <phoneticPr fontId="34" type="noConversion"/>
  </si>
  <si>
    <t>H45905-324Y14P74</t>
    <phoneticPr fontId="34" type="noConversion"/>
  </si>
  <si>
    <t>H45905-328Y11P78</t>
    <phoneticPr fontId="34" type="noConversion"/>
  </si>
  <si>
    <t>H45905-329Y14P79</t>
    <phoneticPr fontId="34" type="noConversion"/>
  </si>
  <si>
    <t xml:space="preserve">Flute Bathtub </t>
  </si>
  <si>
    <t>H45301-301Y11P10</t>
  </si>
  <si>
    <t>Stocking</t>
  </si>
  <si>
    <t>H45301-312Y11P21</t>
  </si>
  <si>
    <t>H45301-310Y14P19</t>
    <phoneticPr fontId="34" type="noConversion"/>
  </si>
  <si>
    <t>70.87" L X 35.43" W X 21.65" H</t>
  </si>
  <si>
    <t>H45301-344Y11P92</t>
    <phoneticPr fontId="34" type="noConversion"/>
  </si>
  <si>
    <t>H45301-343Y14P91</t>
    <phoneticPr fontId="34" type="noConversion"/>
  </si>
  <si>
    <t>H45301-307Y11P16</t>
    <phoneticPr fontId="34" type="noConversion"/>
  </si>
  <si>
    <t>H45301-305Y11P14</t>
    <phoneticPr fontId="34" type="noConversion"/>
  </si>
  <si>
    <t>H45301-315Y11P24</t>
    <phoneticPr fontId="34" type="noConversion"/>
  </si>
  <si>
    <t>H45301-303Y11P12</t>
    <phoneticPr fontId="39" type="noConversion"/>
  </si>
  <si>
    <t>H45301-342Y11P90</t>
    <phoneticPr fontId="39" type="noConversion"/>
  </si>
  <si>
    <t>H45301-308Y14P17</t>
    <phoneticPr fontId="34" type="noConversion"/>
  </si>
  <si>
    <t>H45301-306Y11P27</t>
    <phoneticPr fontId="34" type="noConversion"/>
  </si>
  <si>
    <t>H45301-309Y14P18</t>
    <phoneticPr fontId="34" type="noConversion"/>
  </si>
  <si>
    <t>H45301-331Y11P80</t>
    <phoneticPr fontId="34" type="noConversion"/>
  </si>
  <si>
    <t>H45301-326Y14P76</t>
  </si>
  <si>
    <t>H45301-325Y14P75</t>
    <phoneticPr fontId="34" type="noConversion"/>
  </si>
  <si>
    <t>H45301-324Y14P74</t>
    <phoneticPr fontId="34" type="noConversion"/>
  </si>
  <si>
    <t>H45301-328Y11P78</t>
    <phoneticPr fontId="34" type="noConversion"/>
  </si>
  <si>
    <t>H45301-329Y14P79</t>
    <phoneticPr fontId="34" type="noConversion"/>
  </si>
  <si>
    <t xml:space="preserve">Small Flute Bathtub </t>
    <phoneticPr fontId="34" type="noConversion"/>
  </si>
  <si>
    <t>H45302-301Y11P10</t>
  </si>
  <si>
    <t>H45302-312Y11P21</t>
    <phoneticPr fontId="3" type="noConversion"/>
  </si>
  <si>
    <t>H45302-310Y14P19</t>
    <phoneticPr fontId="34" type="noConversion"/>
  </si>
  <si>
    <t>62.99" L X 31.50" W X 23.62" H</t>
    <phoneticPr fontId="34" type="noConversion"/>
  </si>
  <si>
    <t>H45302-344Y11P92</t>
    <phoneticPr fontId="34" type="noConversion"/>
  </si>
  <si>
    <t>H45302-343Y14P91</t>
    <phoneticPr fontId="34" type="noConversion"/>
  </si>
  <si>
    <t>H45302-307Y11P16</t>
    <phoneticPr fontId="34" type="noConversion"/>
  </si>
  <si>
    <t>H45302-305Y11P14</t>
    <phoneticPr fontId="34" type="noConversion"/>
  </si>
  <si>
    <t>H45302-315Y11P24</t>
    <phoneticPr fontId="34" type="noConversion"/>
  </si>
  <si>
    <t>H45302-303Y11P12</t>
    <phoneticPr fontId="39" type="noConversion"/>
  </si>
  <si>
    <t>H45302-342Y11P90</t>
    <phoneticPr fontId="39" type="noConversion"/>
  </si>
  <si>
    <t>H45302-308Y14P17</t>
    <phoneticPr fontId="34" type="noConversion"/>
  </si>
  <si>
    <t>H45302-306Y11P27</t>
    <phoneticPr fontId="34" type="noConversion"/>
  </si>
  <si>
    <t>H45302-309Y14P18</t>
    <phoneticPr fontId="34" type="noConversion"/>
  </si>
  <si>
    <t>H45302-331Y11P80</t>
    <phoneticPr fontId="34" type="noConversion"/>
  </si>
  <si>
    <t>H45302-326Y14P76</t>
    <phoneticPr fontId="34" type="noConversion"/>
  </si>
  <si>
    <t>H45302-325Y14P75</t>
    <phoneticPr fontId="34" type="noConversion"/>
  </si>
  <si>
    <t>H45302-324Y14P74</t>
    <phoneticPr fontId="34" type="noConversion"/>
  </si>
  <si>
    <t>H45302-328Y11P78</t>
    <phoneticPr fontId="34" type="noConversion"/>
  </si>
  <si>
    <t>H45302-329Y14P79</t>
    <phoneticPr fontId="34" type="noConversion"/>
  </si>
  <si>
    <t xml:space="preserve">Imbue Bathtub </t>
    <phoneticPr fontId="34" type="noConversion"/>
  </si>
  <si>
    <t>H45401-301Y11P10</t>
  </si>
  <si>
    <t>63.98" L X 31.50" W X 24.06" H</t>
    <phoneticPr fontId="34" type="noConversion"/>
  </si>
  <si>
    <t>Opus 1800 Bathtub</t>
  </si>
  <si>
    <t>H46202-301Y11P10</t>
    <phoneticPr fontId="34" type="noConversion"/>
  </si>
  <si>
    <t>H46202-312Y11P21</t>
    <phoneticPr fontId="3" type="noConversion"/>
  </si>
  <si>
    <t>H46202-310Y14P19</t>
    <phoneticPr fontId="34" type="noConversion"/>
  </si>
  <si>
    <t>70.87" L X 35.43" W X 22.83" H</t>
  </si>
  <si>
    <t>H46202-344Y11P92</t>
    <phoneticPr fontId="34" type="noConversion"/>
  </si>
  <si>
    <t>H46202-343Y14P91</t>
    <phoneticPr fontId="34" type="noConversion"/>
  </si>
  <si>
    <t>H46202-307Y11P16</t>
    <phoneticPr fontId="34" type="noConversion"/>
  </si>
  <si>
    <t>H46202-305Y11P14</t>
    <phoneticPr fontId="34" type="noConversion"/>
  </si>
  <si>
    <t>H46202-315Y11P24</t>
    <phoneticPr fontId="34" type="noConversion"/>
  </si>
  <si>
    <t>H46202-303Y11P12</t>
    <phoneticPr fontId="39" type="noConversion"/>
  </si>
  <si>
    <t>H46202-342Y11P90</t>
    <phoneticPr fontId="39" type="noConversion"/>
  </si>
  <si>
    <t>H46202-308Y14P17</t>
    <phoneticPr fontId="34" type="noConversion"/>
  </si>
  <si>
    <t>H46202-306Y11P27</t>
    <phoneticPr fontId="34" type="noConversion"/>
  </si>
  <si>
    <t>H46202-309Y14P18</t>
    <phoneticPr fontId="34" type="noConversion"/>
  </si>
  <si>
    <t>H46202-331Y11P80</t>
    <phoneticPr fontId="34" type="noConversion"/>
  </si>
  <si>
    <t>H46202-326Y14P76</t>
    <phoneticPr fontId="34" type="noConversion"/>
  </si>
  <si>
    <t>H46202-325Y14P75</t>
    <phoneticPr fontId="34" type="noConversion"/>
  </si>
  <si>
    <t>H46202-324Y14P74</t>
    <phoneticPr fontId="34" type="noConversion"/>
  </si>
  <si>
    <t>H46202-328Y11P78</t>
    <phoneticPr fontId="34" type="noConversion"/>
  </si>
  <si>
    <t>H46202-329Y14P79</t>
    <phoneticPr fontId="34" type="noConversion"/>
  </si>
  <si>
    <t>Opus 1600 Bathtub</t>
  </si>
  <si>
    <t>H46205-301Y11P10</t>
    <phoneticPr fontId="34" type="noConversion"/>
  </si>
  <si>
    <t>H46205-312Y11P21</t>
    <phoneticPr fontId="3" type="noConversion"/>
  </si>
  <si>
    <t>H46205-310Y14P19</t>
    <phoneticPr fontId="34" type="noConversion"/>
  </si>
  <si>
    <t>62.99" L X 33.58" W X 19.69" H</t>
  </si>
  <si>
    <t>H46205-344Y11P92</t>
    <phoneticPr fontId="34" type="noConversion"/>
  </si>
  <si>
    <t>H46205-343Y14P91</t>
    <phoneticPr fontId="34" type="noConversion"/>
  </si>
  <si>
    <t>H46205-307Y11P16</t>
    <phoneticPr fontId="34" type="noConversion"/>
  </si>
  <si>
    <t>H46205-305Y11P14</t>
    <phoneticPr fontId="34" type="noConversion"/>
  </si>
  <si>
    <t>H46205-315Y11P24</t>
    <phoneticPr fontId="34" type="noConversion"/>
  </si>
  <si>
    <t>H46205-303Y11P12</t>
    <phoneticPr fontId="39" type="noConversion"/>
  </si>
  <si>
    <t>H46205-342Y11P90</t>
    <phoneticPr fontId="39" type="noConversion"/>
  </si>
  <si>
    <t>H46205-308Y14P17</t>
    <phoneticPr fontId="34" type="noConversion"/>
  </si>
  <si>
    <t>H46205-306Y11P27</t>
    <phoneticPr fontId="34" type="noConversion"/>
  </si>
  <si>
    <t>H46205-309Y14P18</t>
    <phoneticPr fontId="34" type="noConversion"/>
  </si>
  <si>
    <t>H46205-331Y11P80</t>
    <phoneticPr fontId="34" type="noConversion"/>
  </si>
  <si>
    <t>H46205-326Y14P76</t>
    <phoneticPr fontId="34" type="noConversion"/>
  </si>
  <si>
    <t>H46205-325Y14P75</t>
    <phoneticPr fontId="34" type="noConversion"/>
  </si>
  <si>
    <t>H46205-324Y14P74</t>
    <phoneticPr fontId="34" type="noConversion"/>
  </si>
  <si>
    <t>H46205-328Y11P78</t>
    <phoneticPr fontId="34" type="noConversion"/>
  </si>
  <si>
    <t>H46205-329Y14P79</t>
    <phoneticPr fontId="34" type="noConversion"/>
  </si>
  <si>
    <t xml:space="preserve">Orbit Bathtub </t>
  </si>
  <si>
    <t>H45705-301Y11P10</t>
    <phoneticPr fontId="34" type="noConversion"/>
  </si>
  <si>
    <t>H45705-312Y11P21</t>
    <phoneticPr fontId="3" type="noConversion"/>
  </si>
  <si>
    <t>H45705-310Y14P19</t>
    <phoneticPr fontId="34" type="noConversion"/>
  </si>
  <si>
    <t>51.18" L X 51.18" W X 23.62" H</t>
  </si>
  <si>
    <t>H45705-344Y11P92</t>
    <phoneticPr fontId="34" type="noConversion"/>
  </si>
  <si>
    <t>H45705-343Y14P91</t>
    <phoneticPr fontId="34" type="noConversion"/>
  </si>
  <si>
    <t>H45705-307Y11P16</t>
    <phoneticPr fontId="34" type="noConversion"/>
  </si>
  <si>
    <t>H45705-305Y11P14</t>
    <phoneticPr fontId="34" type="noConversion"/>
  </si>
  <si>
    <t>H45705-315Y11P24</t>
    <phoneticPr fontId="34" type="noConversion"/>
  </si>
  <si>
    <t>H45705-303Y11P12</t>
    <phoneticPr fontId="39" type="noConversion"/>
  </si>
  <si>
    <t>H45705-342Y11P90</t>
    <phoneticPr fontId="39" type="noConversion"/>
  </si>
  <si>
    <t>H45705-308Y14P17</t>
    <phoneticPr fontId="34" type="noConversion"/>
  </si>
  <si>
    <t>H45705-306Y11P27</t>
    <phoneticPr fontId="34" type="noConversion"/>
  </si>
  <si>
    <t>H45705-309Y14P18</t>
    <phoneticPr fontId="34" type="noConversion"/>
  </si>
  <si>
    <t>H45705-331Y11P80</t>
    <phoneticPr fontId="34" type="noConversion"/>
  </si>
  <si>
    <t>H45705-326Y14P76</t>
    <phoneticPr fontId="34" type="noConversion"/>
  </si>
  <si>
    <t>H45705-325Y14P75</t>
    <phoneticPr fontId="34" type="noConversion"/>
  </si>
  <si>
    <t>H45705-324Y14P74</t>
    <phoneticPr fontId="34" type="noConversion"/>
  </si>
  <si>
    <t>H45705-328Y11P78</t>
    <phoneticPr fontId="34" type="noConversion"/>
  </si>
  <si>
    <t>H45705-329Y14P79</t>
    <phoneticPr fontId="34" type="noConversion"/>
  </si>
  <si>
    <t>Serenity Bathtub</t>
  </si>
  <si>
    <t>H32501-301Y11P10</t>
    <phoneticPr fontId="34" type="noConversion"/>
  </si>
  <si>
    <t>H32501-312Y11P21</t>
    <phoneticPr fontId="3" type="noConversion"/>
  </si>
  <si>
    <t>H32501-310Y14P19</t>
    <phoneticPr fontId="34" type="noConversion"/>
  </si>
  <si>
    <t>74.80" L X 43.31" W X 21.65" H</t>
  </si>
  <si>
    <t>H32501-344Y11P92</t>
    <phoneticPr fontId="34" type="noConversion"/>
  </si>
  <si>
    <t>H32501-343Y14P91</t>
    <phoneticPr fontId="34" type="noConversion"/>
  </si>
  <si>
    <t>H32501-307Y11P16</t>
    <phoneticPr fontId="34" type="noConversion"/>
  </si>
  <si>
    <t>H32501-305Y11P14</t>
    <phoneticPr fontId="34" type="noConversion"/>
  </si>
  <si>
    <t>H32501-315Y11P24</t>
    <phoneticPr fontId="34" type="noConversion"/>
  </si>
  <si>
    <t>H32501-303Y11P12</t>
    <phoneticPr fontId="39" type="noConversion"/>
  </si>
  <si>
    <t>H32501-342Y11P90</t>
    <phoneticPr fontId="39" type="noConversion"/>
  </si>
  <si>
    <t>H32501-308Y14P17</t>
    <phoneticPr fontId="34" type="noConversion"/>
  </si>
  <si>
    <t>H32501-306Y11P27</t>
    <phoneticPr fontId="34" type="noConversion"/>
  </si>
  <si>
    <t>H32501-309Y14P18</t>
    <phoneticPr fontId="34" type="noConversion"/>
  </si>
  <si>
    <t>H32501-331Y11P80</t>
    <phoneticPr fontId="34" type="noConversion"/>
  </si>
  <si>
    <t>H32501-326Y14P76</t>
    <phoneticPr fontId="34" type="noConversion"/>
  </si>
  <si>
    <t>H32501-325Y14P75</t>
    <phoneticPr fontId="34" type="noConversion"/>
  </si>
  <si>
    <t>H32501-324Y14P74</t>
    <phoneticPr fontId="34" type="noConversion"/>
  </si>
  <si>
    <t>H32501-328Y11P78</t>
    <phoneticPr fontId="34" type="noConversion"/>
  </si>
  <si>
    <t>H32501-329Y14P79</t>
    <phoneticPr fontId="34" type="noConversion"/>
  </si>
  <si>
    <t>Skye Tapered Rim Bathtub</t>
  </si>
  <si>
    <t>H33103-301Y11P10</t>
    <phoneticPr fontId="34" type="noConversion"/>
  </si>
  <si>
    <t>H33103-312Y11P21</t>
    <phoneticPr fontId="3" type="noConversion"/>
  </si>
  <si>
    <t>H33103-310Y14P19</t>
    <phoneticPr fontId="34" type="noConversion"/>
  </si>
  <si>
    <t>66.93" L X 31.50" W X 20.67" H</t>
  </si>
  <si>
    <t>H33103-344Y11P92</t>
    <phoneticPr fontId="34" type="noConversion"/>
  </si>
  <si>
    <t>H33103-343Y14P91</t>
    <phoneticPr fontId="34" type="noConversion"/>
  </si>
  <si>
    <t>H33103-307Y11P16</t>
    <phoneticPr fontId="34" type="noConversion"/>
  </si>
  <si>
    <t>H33103-305Y11P14</t>
    <phoneticPr fontId="34" type="noConversion"/>
  </si>
  <si>
    <t>H33103-315Y11P24</t>
    <phoneticPr fontId="34" type="noConversion"/>
  </si>
  <si>
    <t>H33103-303Y11P12</t>
    <phoneticPr fontId="39" type="noConversion"/>
  </si>
  <si>
    <t>H33103-342Y11P90</t>
    <phoneticPr fontId="39" type="noConversion"/>
  </si>
  <si>
    <t>H33103-308Y14P17</t>
    <phoneticPr fontId="34" type="noConversion"/>
  </si>
  <si>
    <t>H33103-306Y11P27</t>
    <phoneticPr fontId="34" type="noConversion"/>
  </si>
  <si>
    <t>H33103-309Y14P18</t>
    <phoneticPr fontId="34" type="noConversion"/>
  </si>
  <si>
    <t>H33103-331Y11P80</t>
    <phoneticPr fontId="34" type="noConversion"/>
  </si>
  <si>
    <t>H33103-326Y14P76</t>
    <phoneticPr fontId="34" type="noConversion"/>
  </si>
  <si>
    <t>H33103-325Y14P75</t>
    <phoneticPr fontId="34" type="noConversion"/>
  </si>
  <si>
    <t>H33103-324Y14P74</t>
    <phoneticPr fontId="34" type="noConversion"/>
  </si>
  <si>
    <t>H33103-328Y11P78</t>
    <phoneticPr fontId="34" type="noConversion"/>
  </si>
  <si>
    <t>H33103-329Y14P79</t>
    <phoneticPr fontId="34" type="noConversion"/>
  </si>
  <si>
    <t xml:space="preserve">Skye 1500 Tapered Rim </t>
  </si>
  <si>
    <t>H30070-301Y11P10</t>
    <phoneticPr fontId="34" type="noConversion"/>
  </si>
  <si>
    <t>H30070-312Y11P21</t>
    <phoneticPr fontId="3" type="noConversion"/>
  </si>
  <si>
    <t>H30070-310Y14P19</t>
    <phoneticPr fontId="34" type="noConversion"/>
  </si>
  <si>
    <t>59.06" L X 29.53" W X 20.67" H</t>
  </si>
  <si>
    <t>H30070-344Y11P92</t>
    <phoneticPr fontId="34" type="noConversion"/>
  </si>
  <si>
    <t>H30070-343Y14P91</t>
    <phoneticPr fontId="34" type="noConversion"/>
  </si>
  <si>
    <t>H30070-307Y11P16</t>
    <phoneticPr fontId="34" type="noConversion"/>
  </si>
  <si>
    <t>H30070-305Y11P14</t>
    <phoneticPr fontId="34" type="noConversion"/>
  </si>
  <si>
    <t>H30070-315Y11P24</t>
    <phoneticPr fontId="34" type="noConversion"/>
  </si>
  <si>
    <t>H30070-303Y11P12</t>
    <phoneticPr fontId="39" type="noConversion"/>
  </si>
  <si>
    <t>H30070-342Y11P90</t>
    <phoneticPr fontId="39" type="noConversion"/>
  </si>
  <si>
    <t>H30070-308Y14P17</t>
    <phoneticPr fontId="34" type="noConversion"/>
  </si>
  <si>
    <t>H30070-306Y11P27</t>
    <phoneticPr fontId="34" type="noConversion"/>
  </si>
  <si>
    <t>H30070-309Y14P18</t>
    <phoneticPr fontId="34" type="noConversion"/>
  </si>
  <si>
    <t>H30070-331Y11P80</t>
    <phoneticPr fontId="34" type="noConversion"/>
  </si>
  <si>
    <t>H30070-326Y14P76</t>
    <phoneticPr fontId="34" type="noConversion"/>
  </si>
  <si>
    <t>H30070-325Y14P75</t>
    <phoneticPr fontId="34" type="noConversion"/>
  </si>
  <si>
    <t>H30070-324Y14P74</t>
    <phoneticPr fontId="34" type="noConversion"/>
  </si>
  <si>
    <t>H30070-328Y11P78</t>
    <phoneticPr fontId="34" type="noConversion"/>
  </si>
  <si>
    <t>H30070-329Y14P79</t>
    <phoneticPr fontId="34" type="noConversion"/>
  </si>
  <si>
    <t xml:space="preserve">Skye Standard Rim </t>
  </si>
  <si>
    <t>H33102-301Y11P10</t>
    <phoneticPr fontId="34" type="noConversion"/>
  </si>
  <si>
    <t>H33102-312Y11P21</t>
    <phoneticPr fontId="3" type="noConversion"/>
  </si>
  <si>
    <t>H33102-310Y14P19</t>
    <phoneticPr fontId="34" type="noConversion"/>
  </si>
  <si>
    <t>70.87" L X 35.43" W X 20.67" H</t>
  </si>
  <si>
    <t>H33102-344Y11P92</t>
    <phoneticPr fontId="34" type="noConversion"/>
  </si>
  <si>
    <t>H33102-343Y14P91</t>
    <phoneticPr fontId="34" type="noConversion"/>
  </si>
  <si>
    <t>H33102-307Y11P16</t>
    <phoneticPr fontId="34" type="noConversion"/>
  </si>
  <si>
    <t>H33102-305Y11P14</t>
    <phoneticPr fontId="34" type="noConversion"/>
  </si>
  <si>
    <t>H33102-315Y11P24</t>
    <phoneticPr fontId="34" type="noConversion"/>
  </si>
  <si>
    <t>H33102-303Y11P12</t>
    <phoneticPr fontId="39" type="noConversion"/>
  </si>
  <si>
    <t>H33102-342Y11P90</t>
    <phoneticPr fontId="39" type="noConversion"/>
  </si>
  <si>
    <t>H33102-308Y14P17</t>
    <phoneticPr fontId="34" type="noConversion"/>
  </si>
  <si>
    <t>H33102-306Y11P27</t>
    <phoneticPr fontId="34" type="noConversion"/>
  </si>
  <si>
    <t>H33102-309Y14P18</t>
    <phoneticPr fontId="34" type="noConversion"/>
  </si>
  <si>
    <t>H33102-331Y11P80</t>
    <phoneticPr fontId="34" type="noConversion"/>
  </si>
  <si>
    <t>H33102-326Y14P76</t>
    <phoneticPr fontId="34" type="noConversion"/>
  </si>
  <si>
    <t>H33102-325Y14P75</t>
    <phoneticPr fontId="34" type="noConversion"/>
  </si>
  <si>
    <t>H33102-324Y14P74</t>
    <phoneticPr fontId="34" type="noConversion"/>
  </si>
  <si>
    <t>H33102-328Y11P78</t>
    <phoneticPr fontId="34" type="noConversion"/>
  </si>
  <si>
    <t>H33102-329Y14P79</t>
    <phoneticPr fontId="34" type="noConversion"/>
  </si>
  <si>
    <t>Soho Tapered Rim Bathtub</t>
    <phoneticPr fontId="3" type="noConversion"/>
  </si>
  <si>
    <t>H30402-301Y11P10</t>
    <phoneticPr fontId="34" type="noConversion"/>
  </si>
  <si>
    <t>H30402-312Y11P21</t>
    <phoneticPr fontId="3" type="noConversion"/>
  </si>
  <si>
    <t>H30402-310Y14P19</t>
    <phoneticPr fontId="34" type="noConversion"/>
  </si>
  <si>
    <t>59.06" L X 31.50" W X 21.65" H</t>
  </si>
  <si>
    <t>H30402-344Y11P92</t>
    <phoneticPr fontId="34" type="noConversion"/>
  </si>
  <si>
    <t>H30402-343Y14P91</t>
    <phoneticPr fontId="34" type="noConversion"/>
  </si>
  <si>
    <t>H30402-307Y11P16</t>
    <phoneticPr fontId="34" type="noConversion"/>
  </si>
  <si>
    <t>H30402-305Y11P14</t>
    <phoneticPr fontId="34" type="noConversion"/>
  </si>
  <si>
    <t>H30402-315Y11P24</t>
    <phoneticPr fontId="34" type="noConversion"/>
  </si>
  <si>
    <t>H30402-303Y11P12</t>
    <phoneticPr fontId="39" type="noConversion"/>
  </si>
  <si>
    <t>H30402-342Y11P90</t>
    <phoneticPr fontId="39" type="noConversion"/>
  </si>
  <si>
    <t>H30402-308Y14P17</t>
    <phoneticPr fontId="34" type="noConversion"/>
  </si>
  <si>
    <t>H30402-306Y11P27</t>
    <phoneticPr fontId="34" type="noConversion"/>
  </si>
  <si>
    <t>H30402-309Y14P18</t>
    <phoneticPr fontId="34" type="noConversion"/>
  </si>
  <si>
    <t>H30402-331Y11P80</t>
    <phoneticPr fontId="34" type="noConversion"/>
  </si>
  <si>
    <t>H30402-326Y14P76</t>
    <phoneticPr fontId="34" type="noConversion"/>
  </si>
  <si>
    <t>H30402-325Y14P75</t>
    <phoneticPr fontId="34" type="noConversion"/>
  </si>
  <si>
    <t>H30402-324Y14P74</t>
    <phoneticPr fontId="34" type="noConversion"/>
  </si>
  <si>
    <t>H30402-328Y11P78</t>
    <phoneticPr fontId="34" type="noConversion"/>
  </si>
  <si>
    <t>H30402-329Y14P79</t>
    <phoneticPr fontId="34" type="noConversion"/>
  </si>
  <si>
    <t>Soho Standard Rim Bathtub</t>
  </si>
  <si>
    <t>H30401-301Y11P10</t>
    <phoneticPr fontId="34" type="noConversion"/>
  </si>
  <si>
    <t>H30401-312Y11P21</t>
    <phoneticPr fontId="3" type="noConversion"/>
  </si>
  <si>
    <t>H30401-310Y14P19</t>
    <phoneticPr fontId="34" type="noConversion"/>
  </si>
  <si>
    <t>H30401-344Y11P92</t>
    <phoneticPr fontId="34" type="noConversion"/>
  </si>
  <si>
    <t>H30401-343Y14P91</t>
    <phoneticPr fontId="34" type="noConversion"/>
  </si>
  <si>
    <t>H30401-307Y11P16</t>
    <phoneticPr fontId="34" type="noConversion"/>
  </si>
  <si>
    <t>H30401-305Y11P14</t>
    <phoneticPr fontId="34" type="noConversion"/>
  </si>
  <si>
    <t>H30401-315Y11P24</t>
    <phoneticPr fontId="34" type="noConversion"/>
  </si>
  <si>
    <t>H30401-303Y11P12</t>
    <phoneticPr fontId="39" type="noConversion"/>
  </si>
  <si>
    <t>H30401-342Y11P90</t>
    <phoneticPr fontId="39" type="noConversion"/>
  </si>
  <si>
    <t>H30401-308Y14P17</t>
    <phoneticPr fontId="34" type="noConversion"/>
  </si>
  <si>
    <t>H30401-306Y11P27</t>
    <phoneticPr fontId="34" type="noConversion"/>
  </si>
  <si>
    <t>H30401-309Y14P18</t>
    <phoneticPr fontId="34" type="noConversion"/>
  </si>
  <si>
    <t>H30401-331Y11P80</t>
    <phoneticPr fontId="34" type="noConversion"/>
  </si>
  <si>
    <t>H30401-326Y14P76</t>
    <phoneticPr fontId="34" type="noConversion"/>
  </si>
  <si>
    <t>H30401-325Y14P75</t>
    <phoneticPr fontId="34" type="noConversion"/>
  </si>
  <si>
    <t>H30401-324Y14P74</t>
    <phoneticPr fontId="34" type="noConversion"/>
  </si>
  <si>
    <t>H30401-328Y11P78</t>
    <phoneticPr fontId="34" type="noConversion"/>
  </si>
  <si>
    <t>H30401-329Y14P79</t>
    <phoneticPr fontId="34" type="noConversion"/>
  </si>
  <si>
    <t>Spatium Bathtub</t>
  </si>
  <si>
    <t>H46005-301Y11P10</t>
    <phoneticPr fontId="34" type="noConversion"/>
  </si>
  <si>
    <t>H46005-312Y11P21</t>
    <phoneticPr fontId="3" type="noConversion"/>
  </si>
  <si>
    <t>H46005-310Y14P19</t>
    <phoneticPr fontId="34" type="noConversion"/>
  </si>
  <si>
    <t>66.93" L X 35.39" W X 23.62" H</t>
  </si>
  <si>
    <t>H46005-344Y11P92</t>
    <phoneticPr fontId="34" type="noConversion"/>
  </si>
  <si>
    <t>H46005-343Y14P91</t>
    <phoneticPr fontId="34" type="noConversion"/>
  </si>
  <si>
    <t>H46005-307Y11P16</t>
    <phoneticPr fontId="34" type="noConversion"/>
  </si>
  <si>
    <t>H46005-305Y11P14</t>
    <phoneticPr fontId="34" type="noConversion"/>
  </si>
  <si>
    <t>H46005-315Y11P24</t>
    <phoneticPr fontId="34" type="noConversion"/>
  </si>
  <si>
    <t>H46005-303Y11P12</t>
    <phoneticPr fontId="39" type="noConversion"/>
  </si>
  <si>
    <t>H46005-342Y11P90</t>
    <phoneticPr fontId="39" type="noConversion"/>
  </si>
  <si>
    <t>H46005-308Y14P17</t>
    <phoneticPr fontId="34" type="noConversion"/>
  </si>
  <si>
    <t>H46005-306Y11P27</t>
    <phoneticPr fontId="34" type="noConversion"/>
  </si>
  <si>
    <t>H46005-309Y14P18</t>
    <phoneticPr fontId="34" type="noConversion"/>
  </si>
  <si>
    <t>H46005-331Y11P80</t>
    <phoneticPr fontId="34" type="noConversion"/>
  </si>
  <si>
    <t>H46005-326Y14P76</t>
    <phoneticPr fontId="34" type="noConversion"/>
  </si>
  <si>
    <t>H46005-325Y14P75</t>
    <phoneticPr fontId="34" type="noConversion"/>
  </si>
  <si>
    <t>H46005-324Y14P74</t>
    <phoneticPr fontId="34" type="noConversion"/>
  </si>
  <si>
    <t>H46005-328Y11P78</t>
    <phoneticPr fontId="34" type="noConversion"/>
  </si>
  <si>
    <t>H46005-329Y14P79</t>
    <phoneticPr fontId="34" type="noConversion"/>
  </si>
  <si>
    <t xml:space="preserve">Remark: Please contact Claybrook team for details (email, emily.spear@claybrookinteriors.com ) </t>
  </si>
  <si>
    <t xml:space="preserve">Skye 1500 and Soho </t>
  </si>
  <si>
    <t>Set Pricing</t>
  </si>
  <si>
    <t>15% markup on SW 2023 pricing</t>
  </si>
  <si>
    <t>10% markup on 2024 B pricing</t>
  </si>
  <si>
    <t>20% markup on 2024 B Pricing</t>
  </si>
  <si>
    <t xml:space="preserve">Non-stocking SKU Pricing: </t>
  </si>
  <si>
    <t>8% increase from 2023</t>
  </si>
  <si>
    <t>8% markup on DW 2024</t>
  </si>
  <si>
    <t>15% markup on 2024 DW</t>
  </si>
  <si>
    <t>20% markup on 2024 DW Pricing</t>
  </si>
  <si>
    <t>Skye 67" (H33103) Pricing</t>
  </si>
  <si>
    <t xml:space="preserve">14% markup on DW 2024 (to be below $10k) </t>
  </si>
  <si>
    <t>25% markup on 2024 DW</t>
  </si>
  <si>
    <t>30% markup on 2024 DW Pricing</t>
  </si>
  <si>
    <t>Stocking SKU Pricing</t>
  </si>
  <si>
    <t>15% markup on DW 2024</t>
  </si>
  <si>
    <t>30% markup on 2024 DW</t>
  </si>
  <si>
    <t>Dover White Pricing</t>
  </si>
  <si>
    <t xml:space="preserve">B Pricing (all colors except dover white) </t>
  </si>
  <si>
    <t>C Pricing: Natural/ Duo</t>
  </si>
  <si>
    <t xml:space="preserve">D Pricing: Terrazzo </t>
  </si>
  <si>
    <t>2023 List Price</t>
  </si>
  <si>
    <t>2023 Dealer Price</t>
  </si>
  <si>
    <t>2024 ListPrice</t>
  </si>
  <si>
    <t>H45205-301Y11P10</t>
  </si>
  <si>
    <t>H45205-315Y11P24</t>
  </si>
  <si>
    <t>H45205-306Y11P27</t>
  </si>
  <si>
    <t xml:space="preserve">Dune (DU) </t>
  </si>
  <si>
    <t>H45205-304Y11P11</t>
  </si>
  <si>
    <t>H45205-305Y11P14</t>
  </si>
  <si>
    <t>H45205-307Y11P16</t>
  </si>
  <si>
    <t>H45205-308Y14P17</t>
  </si>
  <si>
    <t>Studio (ST)</t>
  </si>
  <si>
    <t>H45205-313Y14P22</t>
  </si>
  <si>
    <t>H45205-310Y14P19</t>
  </si>
  <si>
    <t>Armory Grey (AG)</t>
  </si>
  <si>
    <t>H45205-311Y14P20</t>
  </si>
  <si>
    <t>H45205-309Y14P18</t>
  </si>
  <si>
    <t>Plaster Pink</t>
    <phoneticPr fontId="3" type="noConversion"/>
  </si>
  <si>
    <t>H45205-331Y11P80</t>
  </si>
  <si>
    <t>Midnight Blue</t>
    <phoneticPr fontId="3" type="noConversion"/>
  </si>
  <si>
    <t>H45205-326Y14P76</t>
  </si>
  <si>
    <t>Olive Green</t>
    <phoneticPr fontId="3" type="noConversion"/>
  </si>
  <si>
    <t>H45205-325Y14P75</t>
  </si>
  <si>
    <t>Forest Green</t>
    <phoneticPr fontId="3" type="noConversion"/>
  </si>
  <si>
    <t>H45205-324Y14P74</t>
  </si>
  <si>
    <t>Leather</t>
    <phoneticPr fontId="3" type="noConversion"/>
  </si>
  <si>
    <t>H45205-328Y11P78</t>
  </si>
  <si>
    <t>Brick</t>
    <phoneticPr fontId="3" type="noConversion"/>
  </si>
  <si>
    <t>H45205-329Y14P79</t>
  </si>
  <si>
    <t>H45004-301Y11P10</t>
  </si>
  <si>
    <t>H45004-315Y11P24</t>
  </si>
  <si>
    <t>H45004-306Y11P27</t>
  </si>
  <si>
    <t>70.87" L X 33.46" W X 23.62" H</t>
  </si>
  <si>
    <t>H45004-304Y11P11</t>
  </si>
  <si>
    <t>H45004-305Y11P14</t>
  </si>
  <si>
    <t>H45004-307Y11P16</t>
  </si>
  <si>
    <t>H45004-308Y14P17</t>
  </si>
  <si>
    <t>H45004-313Y14P22</t>
  </si>
  <si>
    <t>H45004-310Y14P19</t>
  </si>
  <si>
    <t>H45004-311Y14P20</t>
  </si>
  <si>
    <t>H45004-309Y14P18</t>
  </si>
  <si>
    <t>H45004-331Y11P80</t>
  </si>
  <si>
    <t>H45004-326Y14P76</t>
  </si>
  <si>
    <t>H45004-325Y14P75</t>
  </si>
  <si>
    <t>H45004-324Y14P74</t>
  </si>
  <si>
    <t>H45004-328Y11P78</t>
  </si>
  <si>
    <t>H45004-329Y14P79</t>
  </si>
  <si>
    <t>H45505-301Y11P10</t>
  </si>
  <si>
    <t>H45505-315Y11P24</t>
  </si>
  <si>
    <t>H45505-306Y11P27</t>
  </si>
  <si>
    <t>H45505-304Y11P11</t>
  </si>
  <si>
    <t>H45505-305Y11P14</t>
  </si>
  <si>
    <t>H45505-307Y11P16</t>
  </si>
  <si>
    <t>H45505-308Y14P17</t>
  </si>
  <si>
    <t>H45505-313Y14P22</t>
  </si>
  <si>
    <t>H45505-310Y14P19</t>
  </si>
  <si>
    <t>H45505-311Y14P20</t>
  </si>
  <si>
    <t>H45505-309Y14P18</t>
  </si>
  <si>
    <t>H45505-331Y11P80</t>
  </si>
  <si>
    <t>H45505-326Y14P76</t>
  </si>
  <si>
    <t>H45505-325Y14P75</t>
  </si>
  <si>
    <t>H45505-324Y14P74</t>
  </si>
  <si>
    <t>H45505-328Y11P78</t>
  </si>
  <si>
    <t>H45505-329Y14P79</t>
  </si>
  <si>
    <t>H45113-301Y11P10</t>
  </si>
  <si>
    <t>H45113-315Y11P24</t>
  </si>
  <si>
    <t>H45113-306Y11P27</t>
  </si>
  <si>
    <t>H45113-304Y11P11</t>
  </si>
  <si>
    <t>H45113-305Y11P14</t>
  </si>
  <si>
    <t>H45113-307Y11P16</t>
  </si>
  <si>
    <t>H45113-308Y14P17</t>
  </si>
  <si>
    <t>H45113-313Y14P22</t>
  </si>
  <si>
    <t>H45113-310Y14P19</t>
  </si>
  <si>
    <t>H45113-311Y14P20</t>
  </si>
  <si>
    <t>H45113-309Y14P18</t>
  </si>
  <si>
    <t>H45113-331Y11P80</t>
  </si>
  <si>
    <t>H45113-326Y14P76</t>
  </si>
  <si>
    <t>H45113-325Y14P75</t>
  </si>
  <si>
    <t>H45113-324Y14P74</t>
  </si>
  <si>
    <t>H45113-328Y11P78</t>
  </si>
  <si>
    <t>H45113-329Y14P79</t>
  </si>
  <si>
    <t>H34003-301Y11P10</t>
  </si>
  <si>
    <t>H34003-315Y11P24</t>
  </si>
  <si>
    <t>H34003-306Y11P27</t>
  </si>
  <si>
    <t>H34003-304Y11P11</t>
  </si>
  <si>
    <t>H34003-305Y11P14</t>
  </si>
  <si>
    <t>H34003-307Y11P16</t>
  </si>
  <si>
    <t>H34003-308Y14P17</t>
  </si>
  <si>
    <t>H34003-313Y14P22</t>
  </si>
  <si>
    <t>H34003-310Y14P19</t>
  </si>
  <si>
    <t>H34003-311Y14P20</t>
  </si>
  <si>
    <t>H34003-309Y14P18</t>
  </si>
  <si>
    <t>H34003-331Y11P80</t>
  </si>
  <si>
    <t>H34003-326Y14P76</t>
  </si>
  <si>
    <t>H34003-325Y14P75</t>
  </si>
  <si>
    <t>H34003-324Y14P74</t>
  </si>
  <si>
    <t>H34003-328Y11P78</t>
  </si>
  <si>
    <t>H34003-329Y14P79</t>
  </si>
  <si>
    <t>H31306-301Y11P10</t>
  </si>
  <si>
    <t>H31306-315Y11P24</t>
  </si>
  <si>
    <t>H31306-306Y11P27</t>
  </si>
  <si>
    <t>H31306-304Y11P11</t>
  </si>
  <si>
    <t>H31306-305Y11P14</t>
  </si>
  <si>
    <t>H31306-307Y11P16</t>
  </si>
  <si>
    <t>H31306-308Y14P17</t>
  </si>
  <si>
    <t>H31306-313Y14P22</t>
  </si>
  <si>
    <t>H31306-310Y14P19</t>
  </si>
  <si>
    <t>H31306-311Y14P20</t>
  </si>
  <si>
    <t>H31306-309Y14P18</t>
  </si>
  <si>
    <t>H31306-331Y11P80</t>
    <phoneticPr fontId="3" type="noConversion"/>
  </si>
  <si>
    <t>H31306-326Y14P76</t>
    <phoneticPr fontId="3" type="noConversion"/>
  </si>
  <si>
    <t>H31306-325Y14P75</t>
    <phoneticPr fontId="3" type="noConversion"/>
  </si>
  <si>
    <t>H31306-324Y14P74</t>
    <phoneticPr fontId="3" type="noConversion"/>
  </si>
  <si>
    <t>H31306-328Y11P78</t>
    <phoneticPr fontId="3" type="noConversion"/>
  </si>
  <si>
    <t>H31306-329Y14P79</t>
    <phoneticPr fontId="3" type="noConversion"/>
  </si>
  <si>
    <t>Elipse 1760 Bathtub</t>
  </si>
  <si>
    <t>H31302-301Y11P10</t>
  </si>
  <si>
    <t>H31302-315Y11P24</t>
  </si>
  <si>
    <t>H31302-306Y11P27</t>
  </si>
  <si>
    <t>H31302-304Y11P11</t>
  </si>
  <si>
    <t>H31302-305Y11P14</t>
  </si>
  <si>
    <t>H31302-307Y11P16</t>
  </si>
  <si>
    <t>H31302-308Y14P17</t>
  </si>
  <si>
    <t>H31302-313Y14P22</t>
  </si>
  <si>
    <t>H31302-310Y14P19</t>
  </si>
  <si>
    <t>H31302-311Y14P20</t>
  </si>
  <si>
    <t>H31302-309Y14P18</t>
  </si>
  <si>
    <t>H31302-331Y11P80</t>
  </si>
  <si>
    <t>H31302-326Y14P76</t>
  </si>
  <si>
    <t>H31302-325Y14P75</t>
  </si>
  <si>
    <t>H31302-324Y14P74</t>
  </si>
  <si>
    <t>H31302-328Y11P78</t>
  </si>
  <si>
    <t>H31302-329Y14P79</t>
  </si>
  <si>
    <t>H31305-301Y11P10</t>
  </si>
  <si>
    <t>H31305-315Y11P24</t>
  </si>
  <si>
    <t>H31305-306Y11P27</t>
  </si>
  <si>
    <t>H31305-304Y11P11</t>
  </si>
  <si>
    <t>H31305-305Y11P14</t>
  </si>
  <si>
    <t>H31305-307Y11P16</t>
  </si>
  <si>
    <t>H31305-308Y14P17</t>
  </si>
  <si>
    <t>H31305-313Y14P22</t>
  </si>
  <si>
    <t>H31305-310Y14P19</t>
  </si>
  <si>
    <t>H31305-311Y14P20</t>
  </si>
  <si>
    <t>H31305-309Y14P18</t>
  </si>
  <si>
    <t>H31305-331Y11P80</t>
  </si>
  <si>
    <t>H31305-326Y14P76</t>
  </si>
  <si>
    <t>H31305-325Y14P75</t>
  </si>
  <si>
    <t>H31305-324Y14P74</t>
  </si>
  <si>
    <t>H31305-328Y11P78</t>
  </si>
  <si>
    <t>H31305-329Y14P79</t>
  </si>
  <si>
    <t>H45902-301Y11P10</t>
  </si>
  <si>
    <t>H45902-315Y11P24</t>
  </si>
  <si>
    <t>H45902-306Y11P27</t>
  </si>
  <si>
    <t>H45902-304Y11P11</t>
  </si>
  <si>
    <t>H45902-305Y11P14</t>
  </si>
  <si>
    <t>H45902-307Y11P16</t>
  </si>
  <si>
    <t>H45902-308Y14P17</t>
  </si>
  <si>
    <t>H45902-313Y14P22</t>
  </si>
  <si>
    <t>H45902-310Y14P19</t>
  </si>
  <si>
    <t>H45902-311Y14P20</t>
  </si>
  <si>
    <t>H45902-309Y14P18</t>
  </si>
  <si>
    <t>H45902-331Y11P80</t>
  </si>
  <si>
    <t>H45902-326Y14P76</t>
  </si>
  <si>
    <t>H45902-325Y14P75</t>
  </si>
  <si>
    <t>H45902-324Y14P74</t>
  </si>
  <si>
    <t>H45902-328Y11P78</t>
  </si>
  <si>
    <t>H45902-329Y14P79</t>
  </si>
  <si>
    <t>H45905-301Y11P10</t>
  </si>
  <si>
    <t>H45905-315Y11P24</t>
  </si>
  <si>
    <t>H45905-306Y11P27</t>
  </si>
  <si>
    <t>H45905-304Y11P11</t>
  </si>
  <si>
    <t>H45905-305Y11P14</t>
  </si>
  <si>
    <t>H45905-307Y11P16</t>
  </si>
  <si>
    <t>H45905-308Y14P17</t>
  </si>
  <si>
    <t>H45905-313Y14P22</t>
  </si>
  <si>
    <t>H45905-310Y14P19</t>
  </si>
  <si>
    <t>H45905-311Y14P20</t>
  </si>
  <si>
    <t>H45905-309Y14P18</t>
  </si>
  <si>
    <t>H45905-331Y11P80</t>
  </si>
  <si>
    <t>H45905-326Y14P76</t>
  </si>
  <si>
    <t>H45905-325Y14P75</t>
  </si>
  <si>
    <t>H45905-324Y14P74</t>
  </si>
  <si>
    <t>H45905-328Y11P78</t>
  </si>
  <si>
    <t>H45905-329Y14P79</t>
  </si>
  <si>
    <t>H45301-301Y11P10</t>
    <phoneticPr fontId="3" type="noConversion"/>
  </si>
  <si>
    <t>H45301-315Y11P24</t>
    <phoneticPr fontId="3" type="noConversion"/>
  </si>
  <si>
    <t>H45301-306Y11P27</t>
    <phoneticPr fontId="3" type="noConversion"/>
  </si>
  <si>
    <t>H45301-304Y11P11</t>
    <phoneticPr fontId="3" type="noConversion"/>
  </si>
  <si>
    <t>H45301-305Y11P14</t>
    <phoneticPr fontId="3" type="noConversion"/>
  </si>
  <si>
    <t>H45301-307Y11P16</t>
    <phoneticPr fontId="3" type="noConversion"/>
  </si>
  <si>
    <t>H45301-308Y14P17</t>
    <phoneticPr fontId="3" type="noConversion"/>
  </si>
  <si>
    <t>H45301-312Y11P21</t>
    <phoneticPr fontId="3" type="noConversion"/>
  </si>
  <si>
    <t>H45301-313Y14P22</t>
    <phoneticPr fontId="3" type="noConversion"/>
  </si>
  <si>
    <t>H45301-310Y14P19</t>
    <phoneticPr fontId="3" type="noConversion"/>
  </si>
  <si>
    <t>H45301-311Y14P20</t>
    <phoneticPr fontId="3" type="noConversion"/>
  </si>
  <si>
    <t>H45301-309Y14P18</t>
    <phoneticPr fontId="3" type="noConversion"/>
  </si>
  <si>
    <t>H45301-331Y11P80</t>
    <phoneticPr fontId="3" type="noConversion"/>
  </si>
  <si>
    <t>H45301-326Y14P76</t>
    <phoneticPr fontId="3" type="noConversion"/>
  </si>
  <si>
    <t>H45301-325Y14P75</t>
    <phoneticPr fontId="3" type="noConversion"/>
  </si>
  <si>
    <t>H45301-324Y14P74</t>
    <phoneticPr fontId="3" type="noConversion"/>
  </si>
  <si>
    <t>H45301-328Y11P78</t>
    <phoneticPr fontId="3" type="noConversion"/>
  </si>
  <si>
    <t>H45301-329Y14P79</t>
    <phoneticPr fontId="3" type="noConversion"/>
  </si>
  <si>
    <t>-</t>
  </si>
  <si>
    <t>H46202-301Y11P10</t>
  </si>
  <si>
    <t>H46202-315Y11P24</t>
  </si>
  <si>
    <t>H46202-306Y11P27</t>
  </si>
  <si>
    <t>H46202-304Y11P11</t>
  </si>
  <si>
    <t>H46202-305Y11P14</t>
  </si>
  <si>
    <t>H46202-307Y11P16</t>
  </si>
  <si>
    <t>H46202-308Y14P17</t>
  </si>
  <si>
    <t>H46202-313Y14P22</t>
  </si>
  <si>
    <t>H46202-310Y14P19</t>
  </si>
  <si>
    <t>H46202-311Y14P20</t>
  </si>
  <si>
    <t>H46202-309Y14P18</t>
  </si>
  <si>
    <t>H46202-331Y11P80</t>
  </si>
  <si>
    <t>H46202-326Y14P76</t>
  </si>
  <si>
    <t>H46202-325Y14P75</t>
  </si>
  <si>
    <t>H46202-324Y14P74</t>
  </si>
  <si>
    <t>H46202-328Y11P78</t>
  </si>
  <si>
    <t>H46202-329Y14P79</t>
  </si>
  <si>
    <t>H46205-301Y11P10</t>
  </si>
  <si>
    <t>H46205-315Y11P24</t>
  </si>
  <si>
    <t>H46205-306Y11P27</t>
  </si>
  <si>
    <t>H46205-304Y11P11</t>
  </si>
  <si>
    <t>H46205-305Y11P14</t>
  </si>
  <si>
    <t>H46205-307Y11P16</t>
  </si>
  <si>
    <t>H46205-308Y14P17</t>
  </si>
  <si>
    <t>H46205-313Y14P22</t>
  </si>
  <si>
    <t>H46205-310Y14P19</t>
  </si>
  <si>
    <t>H46205-311Y14P20</t>
  </si>
  <si>
    <t>H46205-309Y14P18</t>
  </si>
  <si>
    <t>H46205-331Y11P80</t>
  </si>
  <si>
    <t>H46205-326Y14P76</t>
  </si>
  <si>
    <t>H46205-325Y14P75</t>
  </si>
  <si>
    <t>H46205-324Y14P74</t>
  </si>
  <si>
    <t>H46205-328Y11P78</t>
  </si>
  <si>
    <t>H46205-329Y14P79</t>
  </si>
  <si>
    <t>H45705-301Y11P10</t>
  </si>
  <si>
    <t>H45705-315Y11P24</t>
  </si>
  <si>
    <t>H45705-306Y11P27</t>
  </si>
  <si>
    <t>H45705-304Y11P11</t>
  </si>
  <si>
    <t>H45705-305Y11P14</t>
  </si>
  <si>
    <t>H45705-307Y11P16</t>
  </si>
  <si>
    <t>H45705-308Y14P17</t>
  </si>
  <si>
    <t>H45705-313Y14P22</t>
  </si>
  <si>
    <t>H45705-310Y14P19</t>
  </si>
  <si>
    <t>H45705-311Y14P20</t>
  </si>
  <si>
    <t>H45705-309Y14P18</t>
  </si>
  <si>
    <t>H45705-331Y11P80</t>
  </si>
  <si>
    <t>H45705-326Y14P76</t>
  </si>
  <si>
    <t>H45705-325Y14P75</t>
  </si>
  <si>
    <t>H45705-324Y14P74</t>
  </si>
  <si>
    <t>H45705-328Y11P78</t>
  </si>
  <si>
    <t>H45705-329Y14P79</t>
  </si>
  <si>
    <t>H32501-301Y11P10</t>
  </si>
  <si>
    <t>H32501-315Y11P24</t>
  </si>
  <si>
    <t>H32501-306Y11P27</t>
  </si>
  <si>
    <t>H32501-304Y11P11</t>
  </si>
  <si>
    <t>H32501-305Y11P14</t>
  </si>
  <si>
    <t>H32501-307Y11P16</t>
  </si>
  <si>
    <t>H32501-308Y14P17</t>
  </si>
  <si>
    <t>H32501-313Y14P22</t>
  </si>
  <si>
    <t>H32501-310Y14P19</t>
  </si>
  <si>
    <t>H32501-311Y14P20</t>
  </si>
  <si>
    <t>H32501-309Y14P18</t>
  </si>
  <si>
    <t>H32501-331Y11P80</t>
  </si>
  <si>
    <t>H32501-326Y14P76</t>
  </si>
  <si>
    <t>H32501-325Y14P75</t>
  </si>
  <si>
    <t>H32501-324Y14P74</t>
  </si>
  <si>
    <t>H32501-328Y11P78</t>
  </si>
  <si>
    <t>H32501-329Y14P79</t>
  </si>
  <si>
    <t>H33103-301Y11P10</t>
  </si>
  <si>
    <t>H33103-315Y11P24</t>
  </si>
  <si>
    <t>H33103-306Y11P27</t>
  </si>
  <si>
    <t>H33103-304Y11P11</t>
  </si>
  <si>
    <t>H33103-305Y11P14</t>
  </si>
  <si>
    <t>H33103-307Y11P16</t>
  </si>
  <si>
    <t>H33103-308Y14P17</t>
  </si>
  <si>
    <t>H33103-313Y14P22</t>
  </si>
  <si>
    <t>H33103-310Y14P19</t>
  </si>
  <si>
    <t>H33103-311Y14P20</t>
  </si>
  <si>
    <t>H33103-309Y14P18</t>
  </si>
  <si>
    <t>H33103-331Y11P80</t>
  </si>
  <si>
    <t>H33103-326Y14P76</t>
  </si>
  <si>
    <t>H33103-325Y14P75</t>
  </si>
  <si>
    <t>H33103-324Y14P74</t>
  </si>
  <si>
    <t>H33103-328Y11P78</t>
  </si>
  <si>
    <t>H33103-329Y14P79</t>
  </si>
  <si>
    <t>H30070-301Y11P10</t>
  </si>
  <si>
    <t>H30070-315Y11P24</t>
  </si>
  <si>
    <t>H30070-306Y11P27</t>
  </si>
  <si>
    <t>H30070-304Y11P11</t>
  </si>
  <si>
    <t>H30070-305Y11P14</t>
  </si>
  <si>
    <t>H30070-307Y11P16</t>
  </si>
  <si>
    <t>H30070-308Y14P17</t>
  </si>
  <si>
    <t>H30070-313Y14P22</t>
  </si>
  <si>
    <t>H30070-310Y14P19</t>
  </si>
  <si>
    <t>H30070-311Y14P20</t>
  </si>
  <si>
    <t>H30070-309Y14P18</t>
  </si>
  <si>
    <t>H30070-331Y11P80</t>
  </si>
  <si>
    <t>H30070-326Y14P76</t>
  </si>
  <si>
    <t>H30070-325Y14P75</t>
  </si>
  <si>
    <t>H30070-324Y14P74</t>
  </si>
  <si>
    <t>H30070-328Y11P78</t>
  </si>
  <si>
    <t>H30070-329Y14P79</t>
  </si>
  <si>
    <t>H33102-301Y11P10</t>
  </si>
  <si>
    <t>H33102-315Y11P24</t>
  </si>
  <si>
    <t>H33102-306Y11P27</t>
  </si>
  <si>
    <t>H33102-304Y11P11</t>
  </si>
  <si>
    <t>H33102-305Y11P14</t>
  </si>
  <si>
    <t>H33102-307Y11P16</t>
  </si>
  <si>
    <t>H33102-308Y14P17</t>
  </si>
  <si>
    <t>H33102-313Y14P22</t>
  </si>
  <si>
    <t>H33102-310Y14P19</t>
  </si>
  <si>
    <t>H33102-311Y14P20</t>
  </si>
  <si>
    <t>H33102-309Y14P18</t>
  </si>
  <si>
    <t>H33102-331Y11P80</t>
  </si>
  <si>
    <t>H33102-326Y14P76</t>
  </si>
  <si>
    <t>H33102-325Y14P75</t>
  </si>
  <si>
    <t>H33102-324Y14P74</t>
  </si>
  <si>
    <t>H33102-328Y11P78</t>
  </si>
  <si>
    <t>H33102-329Y14P79</t>
  </si>
  <si>
    <t>H30402-301Y11P10</t>
  </si>
  <si>
    <t>H30402-315Y11P24</t>
  </si>
  <si>
    <t>H30402-306Y11P27</t>
  </si>
  <si>
    <t>H30402-304Y11P11</t>
  </si>
  <si>
    <t>H30402-305Y11P14</t>
  </si>
  <si>
    <t>H30402-307Y11P16</t>
  </si>
  <si>
    <t>H30402-308Y14P17</t>
  </si>
  <si>
    <t>H30402-313Y14P22</t>
  </si>
  <si>
    <t>H30402-310Y14P19</t>
  </si>
  <si>
    <t>H30402-311Y14P20</t>
  </si>
  <si>
    <t>H30402-309Y14P18</t>
  </si>
  <si>
    <t>H30402-331Y11P80</t>
  </si>
  <si>
    <t>H30402-326Y14P76</t>
  </si>
  <si>
    <t>H30402-325Y14P75</t>
  </si>
  <si>
    <t>H30402-324Y14P74</t>
  </si>
  <si>
    <t>H30402-328Y11P78</t>
  </si>
  <si>
    <t>H30402-329Y14P79</t>
  </si>
  <si>
    <t>H30401-301Y11P10</t>
  </si>
  <si>
    <t>H30401-315Y11P24</t>
  </si>
  <si>
    <t>H30401-306Y11P27</t>
  </si>
  <si>
    <t>H30401-304Y11P11</t>
  </si>
  <si>
    <t>H30401-305Y11P14</t>
  </si>
  <si>
    <t>H30401-307Y11P16</t>
  </si>
  <si>
    <t>H30401-308Y14P17</t>
  </si>
  <si>
    <t>H30401-313Y14P22</t>
  </si>
  <si>
    <t>H30401-310Y14P19</t>
  </si>
  <si>
    <t>H30401-311Y14P20</t>
  </si>
  <si>
    <t>H30401-309Y14P18</t>
  </si>
  <si>
    <t>H30401-331Y11P80</t>
  </si>
  <si>
    <t>H30401-326Y14P76</t>
  </si>
  <si>
    <t>H30401-325Y14P75</t>
  </si>
  <si>
    <t>H30401-324Y14P74</t>
  </si>
  <si>
    <t>H30401-328Y11P78</t>
  </si>
  <si>
    <t>H30401-329Y14P79</t>
  </si>
  <si>
    <t>H46005-301Y11P10</t>
  </si>
  <si>
    <t>H46005-315Y11P24</t>
  </si>
  <si>
    <t>H46005-306Y11P27</t>
  </si>
  <si>
    <t>H46005-304Y11P11</t>
  </si>
  <si>
    <t>H46005-305Y11P14</t>
  </si>
  <si>
    <t>H46005-307Y11P16</t>
  </si>
  <si>
    <t>H46005-308Y14P17</t>
  </si>
  <si>
    <t>H46005-313Y14P22</t>
  </si>
  <si>
    <t>H46005-310Y14P19</t>
  </si>
  <si>
    <t>H46005-311Y14P20</t>
  </si>
  <si>
    <t>H46005-309Y14P18</t>
  </si>
  <si>
    <t>H46005-331Y11P80</t>
  </si>
  <si>
    <t>H46005-326Y14P76</t>
  </si>
  <si>
    <t>H46005-325Y14P75</t>
  </si>
  <si>
    <t>H46005-324Y14P74</t>
  </si>
  <si>
    <t>H46005-328Y11P78</t>
  </si>
  <si>
    <t>H46005-329Y14P79</t>
  </si>
  <si>
    <t>2024 Basin Price List - US Dealers</t>
    <phoneticPr fontId="3" type="noConversion"/>
  </si>
  <si>
    <t>MarbleForm Basins</t>
    <phoneticPr fontId="3" type="noConversion"/>
  </si>
  <si>
    <t>Cove Basin</t>
    <phoneticPr fontId="3" type="noConversion"/>
  </si>
  <si>
    <t>H45525-301Y11P10</t>
  </si>
  <si>
    <t>H45525-312Y11P21</t>
    <phoneticPr fontId="3" type="noConversion"/>
  </si>
  <si>
    <t>H45525-310Y14P19</t>
  </si>
  <si>
    <t>22.44" L X 17.72" W X 5.87" H</t>
    <phoneticPr fontId="3" type="noConversion"/>
  </si>
  <si>
    <t>H45525-344Y11P92</t>
    <phoneticPr fontId="34" type="noConversion"/>
  </si>
  <si>
    <t>H45525-343Y14P91</t>
    <phoneticPr fontId="34" type="noConversion"/>
  </si>
  <si>
    <t>H45525-307Y11P16</t>
  </si>
  <si>
    <t>H45525-305Y11P14</t>
  </si>
  <si>
    <t>H45525-315Y11P24</t>
    <phoneticPr fontId="3" type="noConversion"/>
  </si>
  <si>
    <t>H45525-303Y11P12</t>
    <phoneticPr fontId="39" type="noConversion"/>
  </si>
  <si>
    <t>H45525-342Y11P90</t>
    <phoneticPr fontId="39" type="noConversion"/>
  </si>
  <si>
    <t>H45525-308Y14P17</t>
  </si>
  <si>
    <t>H45525-306Y11P27</t>
  </si>
  <si>
    <t>H45525-309Y14P18</t>
  </si>
  <si>
    <t>H45525-331Y11P80</t>
  </si>
  <si>
    <t>H45525-326Y14P76</t>
  </si>
  <si>
    <t>H45525-325Y14P75</t>
  </si>
  <si>
    <t>H45525-324Y14P74</t>
  </si>
  <si>
    <t>H45525-328Y11P78</t>
  </si>
  <si>
    <t>H45525-329Y14P79</t>
  </si>
  <si>
    <t>Devonshire Basin</t>
  </si>
  <si>
    <t>H47021-301Y11P10</t>
  </si>
  <si>
    <t>H47021-312Y11P21</t>
    <phoneticPr fontId="3" type="noConversion"/>
  </si>
  <si>
    <t>H47021-310Y14P19</t>
    <phoneticPr fontId="3" type="noConversion"/>
  </si>
  <si>
    <t>21.65" L X 21.65" W X 5.51" H</t>
  </si>
  <si>
    <t>H47021-344Y11P92</t>
    <phoneticPr fontId="34" type="noConversion"/>
  </si>
  <si>
    <t>H47021-343Y14P91</t>
    <phoneticPr fontId="34" type="noConversion"/>
  </si>
  <si>
    <t>H47021-307Y11P16</t>
    <phoneticPr fontId="3" type="noConversion"/>
  </si>
  <si>
    <t>H47021-305Y11P14</t>
    <phoneticPr fontId="3" type="noConversion"/>
  </si>
  <si>
    <t>H47021-315Y11P24</t>
    <phoneticPr fontId="3" type="noConversion"/>
  </si>
  <si>
    <t>H47021-303Y11P12</t>
    <phoneticPr fontId="39" type="noConversion"/>
  </si>
  <si>
    <t>H47021-342Y11P90</t>
    <phoneticPr fontId="39" type="noConversion"/>
  </si>
  <si>
    <t>H47021-308Y14P17</t>
  </si>
  <si>
    <t>H47021-306Y11P27</t>
  </si>
  <si>
    <t>H47021-309Y14P18</t>
  </si>
  <si>
    <t>H47021-331Y11P80</t>
  </si>
  <si>
    <t>H47021-326Y14P76</t>
  </si>
  <si>
    <t>H47021-325Y14P75</t>
  </si>
  <si>
    <t>H47021-324Y14P74</t>
  </si>
  <si>
    <t>H47021-328Y11P78</t>
  </si>
  <si>
    <t>H47021-329Y14P79</t>
  </si>
  <si>
    <t>Eigg Basin</t>
  </si>
  <si>
    <t>H34021-301Y11P10</t>
  </si>
  <si>
    <t>H34021-312Y11P21</t>
    <phoneticPr fontId="3" type="noConversion"/>
  </si>
  <si>
    <t>H34021-310Y14P19</t>
    <phoneticPr fontId="3" type="noConversion"/>
  </si>
  <si>
    <t>26.77" L X 16.73" W X 5.91" H</t>
  </si>
  <si>
    <t>H34021-344Y11P92</t>
    <phoneticPr fontId="34" type="noConversion"/>
  </si>
  <si>
    <t>H34021-343Y14P91</t>
    <phoneticPr fontId="34" type="noConversion"/>
  </si>
  <si>
    <t>H34021-307Y11P16</t>
    <phoneticPr fontId="3" type="noConversion"/>
  </si>
  <si>
    <t>H34021-305Y11P14</t>
    <phoneticPr fontId="3" type="noConversion"/>
  </si>
  <si>
    <t>H34021-315Y11P24</t>
    <phoneticPr fontId="3" type="noConversion"/>
  </si>
  <si>
    <t>H34021-303Y11P12</t>
    <phoneticPr fontId="39" type="noConversion"/>
  </si>
  <si>
    <t>H34021-342Y11P90</t>
    <phoneticPr fontId="39" type="noConversion"/>
  </si>
  <si>
    <t>H34021-308Y14P17</t>
  </si>
  <si>
    <t>H34021-306Y11P27</t>
  </si>
  <si>
    <t>H34021-309Y14P18</t>
  </si>
  <si>
    <t>H34021-331Y11P80</t>
  </si>
  <si>
    <t>H34021-326Y14P76</t>
  </si>
  <si>
    <t>H34021-325Y14P75</t>
  </si>
  <si>
    <t>H34021-324Y14P74</t>
  </si>
  <si>
    <t>H34021-328Y11P78</t>
  </si>
  <si>
    <t>H34021-329Y14P79</t>
  </si>
  <si>
    <t>Mini Eigg Basin</t>
  </si>
  <si>
    <t>H34026-301Y11P10</t>
  </si>
  <si>
    <t>H34026-312Y11P21</t>
    <phoneticPr fontId="3" type="noConversion"/>
  </si>
  <si>
    <t>H34026-310Y14P19</t>
    <phoneticPr fontId="3" type="noConversion"/>
  </si>
  <si>
    <t>21.65" L X 13.50" W X 5.91" H</t>
  </si>
  <si>
    <t>H34026-344Y11P92</t>
    <phoneticPr fontId="34" type="noConversion"/>
  </si>
  <si>
    <t>H34026-343Y14P91</t>
    <phoneticPr fontId="34" type="noConversion"/>
  </si>
  <si>
    <t>H34026-307Y11P16</t>
    <phoneticPr fontId="3" type="noConversion"/>
  </si>
  <si>
    <t>H34026-305Y11P14</t>
    <phoneticPr fontId="3" type="noConversion"/>
  </si>
  <si>
    <t>H34026-315Y11P24</t>
    <phoneticPr fontId="3" type="noConversion"/>
  </si>
  <si>
    <t>H34026-303Y11P12</t>
    <phoneticPr fontId="39" type="noConversion"/>
  </si>
  <si>
    <t>H34026-342Y11P90</t>
    <phoneticPr fontId="39" type="noConversion"/>
  </si>
  <si>
    <t>H34026-308Y14P17</t>
  </si>
  <si>
    <t>H34026-306Y11P27</t>
  </si>
  <si>
    <t>H34026-309Y14P18</t>
  </si>
  <si>
    <t>H34026-331Y11P80</t>
  </si>
  <si>
    <t>H34026-326Y14P76</t>
  </si>
  <si>
    <t>H34026-325Y14P75</t>
  </si>
  <si>
    <t>H34026-324Y14P74</t>
  </si>
  <si>
    <t>H34026-328Y11P78</t>
  </si>
  <si>
    <t>H34026-329Y14P79</t>
  </si>
  <si>
    <t xml:space="preserve">Ellipse Basin </t>
  </si>
  <si>
    <t>H31323-301Y11P10</t>
  </si>
  <si>
    <t xml:space="preserve">Standard Rim </t>
  </si>
  <si>
    <t>H31323-312Y11P21</t>
    <phoneticPr fontId="3" type="noConversion"/>
  </si>
  <si>
    <t>H31323-310Y14P19</t>
    <phoneticPr fontId="3" type="noConversion"/>
  </si>
  <si>
    <t>H31323-344Y11P92</t>
    <phoneticPr fontId="34" type="noConversion"/>
  </si>
  <si>
    <t>27.56" L X 15.75" W X 5.63" H</t>
  </si>
  <si>
    <t>H31323-343Y14P91</t>
    <phoneticPr fontId="34" type="noConversion"/>
  </si>
  <si>
    <t>H31323-307Y11P16</t>
    <phoneticPr fontId="3" type="noConversion"/>
  </si>
  <si>
    <t>H31323-305Y11P14</t>
    <phoneticPr fontId="3" type="noConversion"/>
  </si>
  <si>
    <t>H31323-315Y11P24</t>
    <phoneticPr fontId="3" type="noConversion"/>
  </si>
  <si>
    <t>H31323-303Y11P12</t>
    <phoneticPr fontId="39" type="noConversion"/>
  </si>
  <si>
    <t>H31323-342Y11P90</t>
    <phoneticPr fontId="39" type="noConversion"/>
  </si>
  <si>
    <t>H31323-308Y14P17</t>
  </si>
  <si>
    <t>H31323-306Y11P27</t>
  </si>
  <si>
    <t>H31323-309Y14P18</t>
  </si>
  <si>
    <t>H31323-331Y11P80</t>
  </si>
  <si>
    <t>H31323-326Y14P76</t>
  </si>
  <si>
    <t>H31323-325Y14P75</t>
  </si>
  <si>
    <t>H31323-324Y14P74</t>
  </si>
  <si>
    <t>H31323-328Y11P78</t>
  </si>
  <si>
    <t>H31323-329Y14P79</t>
  </si>
  <si>
    <t xml:space="preserve">Mini Ellipse Basin </t>
  </si>
  <si>
    <t>H31325-301Y11P10</t>
  </si>
  <si>
    <t>H31325-312Y11P21</t>
    <phoneticPr fontId="3" type="noConversion"/>
  </si>
  <si>
    <t>H31325-310Y14P19</t>
    <phoneticPr fontId="3" type="noConversion"/>
  </si>
  <si>
    <t>H31325-344Y11P92</t>
    <phoneticPr fontId="34" type="noConversion"/>
  </si>
  <si>
    <t>22.83" L X 13.19" W X 5.63" H</t>
  </si>
  <si>
    <t>H31325-343Y14P91</t>
    <phoneticPr fontId="34" type="noConversion"/>
  </si>
  <si>
    <t>H31325-307Y11P16</t>
    <phoneticPr fontId="3" type="noConversion"/>
  </si>
  <si>
    <t>H31325-305Y11P14</t>
    <phoneticPr fontId="3" type="noConversion"/>
  </si>
  <si>
    <t>H31325-315Y11P24</t>
    <phoneticPr fontId="3" type="noConversion"/>
  </si>
  <si>
    <t>H31325-303Y11P12</t>
    <phoneticPr fontId="39" type="noConversion"/>
  </si>
  <si>
    <t>H31325-342Y11P90</t>
    <phoneticPr fontId="39" type="noConversion"/>
  </si>
  <si>
    <t>H31325-308Y14P17</t>
  </si>
  <si>
    <t>H31325-306Y11P27</t>
  </si>
  <si>
    <t>H31325-309Y14P18</t>
  </si>
  <si>
    <t>H31325-331Y11P80</t>
  </si>
  <si>
    <t>H31325-326Y14P76</t>
  </si>
  <si>
    <t>H31325-325Y14P75</t>
  </si>
  <si>
    <t>H31325-324Y14P74</t>
  </si>
  <si>
    <t>H31325-328Y11P78</t>
  </si>
  <si>
    <t>H31325-329Y14P79</t>
  </si>
  <si>
    <t>Ellipse Tapered Rim Basin</t>
  </si>
  <si>
    <t>H31326-301Y11P10</t>
  </si>
  <si>
    <t>H31326-312Y11P21</t>
    <phoneticPr fontId="3" type="noConversion"/>
  </si>
  <si>
    <t>H31326-310Y14P19</t>
    <phoneticPr fontId="3" type="noConversion"/>
  </si>
  <si>
    <t>22.83" L X 13.19" W X 5.61" H</t>
  </si>
  <si>
    <t>H31326-344Y11P92</t>
    <phoneticPr fontId="34" type="noConversion"/>
  </si>
  <si>
    <t>H31326-343Y14P91</t>
    <phoneticPr fontId="34" type="noConversion"/>
  </si>
  <si>
    <t>H31326-307Y11P16</t>
    <phoneticPr fontId="3" type="noConversion"/>
  </si>
  <si>
    <t>H31326-305Y11P14</t>
    <phoneticPr fontId="3" type="noConversion"/>
  </si>
  <si>
    <t>H31326-315Y11P24</t>
    <phoneticPr fontId="3" type="noConversion"/>
  </si>
  <si>
    <t>H31326-303Y11P12</t>
    <phoneticPr fontId="39" type="noConversion"/>
  </si>
  <si>
    <t>H31326-342Y11P90</t>
    <phoneticPr fontId="39" type="noConversion"/>
  </si>
  <si>
    <t>H31326-308Y14P17</t>
  </si>
  <si>
    <t>H31326-306Y11P27</t>
  </si>
  <si>
    <t>H31326-309Y14P18</t>
  </si>
  <si>
    <t>H31326-331Y11P80</t>
  </si>
  <si>
    <t>H31326-326Y14P76</t>
  </si>
  <si>
    <t>H31326-325Y14P75</t>
  </si>
  <si>
    <t>H31326-324Y14P74</t>
  </si>
  <si>
    <t>H31326-328Y11P78</t>
  </si>
  <si>
    <t>H31326-329Y14P79</t>
  </si>
  <si>
    <t>Evolve Basin</t>
  </si>
  <si>
    <t>H45925-301Y11P10</t>
  </si>
  <si>
    <t>H45925-312Y11P21</t>
    <phoneticPr fontId="3" type="noConversion"/>
  </si>
  <si>
    <t>H45925-310Y14P19</t>
    <phoneticPr fontId="3" type="noConversion"/>
  </si>
  <si>
    <t>24.41" L X 18.50" W X 6.30" H</t>
  </si>
  <si>
    <t>H45925-344Y11P92</t>
    <phoneticPr fontId="34" type="noConversion"/>
  </si>
  <si>
    <t>H45925-343Y14P91</t>
    <phoneticPr fontId="34" type="noConversion"/>
  </si>
  <si>
    <t>H45925-307Y11P16</t>
    <phoneticPr fontId="3" type="noConversion"/>
  </si>
  <si>
    <t>H45925-305Y11P14</t>
    <phoneticPr fontId="3" type="noConversion"/>
  </si>
  <si>
    <t>H45925-315Y11P24</t>
    <phoneticPr fontId="3" type="noConversion"/>
  </si>
  <si>
    <t>H45925-303Y11P12</t>
    <phoneticPr fontId="39" type="noConversion"/>
  </si>
  <si>
    <t>H45925-342Y11P90</t>
    <phoneticPr fontId="39" type="noConversion"/>
  </si>
  <si>
    <t>H45925-308Y14P17</t>
  </si>
  <si>
    <t>H45925-306Y11P27</t>
  </si>
  <si>
    <t>H45925-309Y14P18</t>
  </si>
  <si>
    <t>H45925-331Y11P80</t>
  </si>
  <si>
    <t>H45925-326Y14P76</t>
  </si>
  <si>
    <t>H45925-325Y14P75</t>
  </si>
  <si>
    <t>H45925-324Y14P74</t>
  </si>
  <si>
    <t>H45925-328Y11P78</t>
  </si>
  <si>
    <t>H45925-329Y14P79</t>
  </si>
  <si>
    <t>Flute Oval Basin</t>
  </si>
  <si>
    <t>H45321-301Y11P10</t>
    <phoneticPr fontId="3" type="noConversion"/>
  </si>
  <si>
    <t>custom/non standard</t>
    <phoneticPr fontId="3" type="noConversion"/>
  </si>
  <si>
    <t>H45321-312Y11P21</t>
    <phoneticPr fontId="3" type="noConversion"/>
  </si>
  <si>
    <t>H45321-310Y14P19</t>
    <phoneticPr fontId="3" type="noConversion"/>
  </si>
  <si>
    <t>19.69" L X 12.60" W X 5.71" H</t>
  </si>
  <si>
    <t>H45321-344Y11P92</t>
    <phoneticPr fontId="34" type="noConversion"/>
  </si>
  <si>
    <t>H45321-343Y14P91</t>
    <phoneticPr fontId="34" type="noConversion"/>
  </si>
  <si>
    <t>H45321-307Y11P16</t>
    <phoneticPr fontId="3" type="noConversion"/>
  </si>
  <si>
    <t>H45321-305Y11P14</t>
    <phoneticPr fontId="3" type="noConversion"/>
  </si>
  <si>
    <t>H45321-315Y11P24</t>
    <phoneticPr fontId="3" type="noConversion"/>
  </si>
  <si>
    <t>H45321-303Y11P12</t>
    <phoneticPr fontId="39" type="noConversion"/>
  </si>
  <si>
    <t>H45321-342Y11P90</t>
    <phoneticPr fontId="39" type="noConversion"/>
  </si>
  <si>
    <t>H45321-308Y14P17</t>
    <phoneticPr fontId="3" type="noConversion"/>
  </si>
  <si>
    <t>H45321-306Y11P27</t>
    <phoneticPr fontId="3" type="noConversion"/>
  </si>
  <si>
    <t>H45321-309Y14P18</t>
    <phoneticPr fontId="3" type="noConversion"/>
  </si>
  <si>
    <t>H45321-331Y11P80</t>
    <phoneticPr fontId="3" type="noConversion"/>
  </si>
  <si>
    <t>H45321-326Y14P76</t>
    <phoneticPr fontId="3" type="noConversion"/>
  </si>
  <si>
    <t>H45321-325Y14P75</t>
    <phoneticPr fontId="3" type="noConversion"/>
  </si>
  <si>
    <t>H45321-324Y14P74</t>
    <phoneticPr fontId="3" type="noConversion"/>
  </si>
  <si>
    <t>H45321-328Y11P78</t>
    <phoneticPr fontId="3" type="noConversion"/>
  </si>
  <si>
    <t>H45321-329Y14P79</t>
    <phoneticPr fontId="3" type="noConversion"/>
  </si>
  <si>
    <t xml:space="preserve">Flute Round Basin </t>
  </si>
  <si>
    <t>H45322-301Y11P10</t>
    <phoneticPr fontId="3" type="noConversion"/>
  </si>
  <si>
    <t>H45322-312Y11P21</t>
    <phoneticPr fontId="3" type="noConversion"/>
  </si>
  <si>
    <t>H45322-310Y14P19</t>
    <phoneticPr fontId="3" type="noConversion"/>
  </si>
  <si>
    <t>15.75" L X 15.75" W X 5.71" H</t>
  </si>
  <si>
    <t>H45322-344Y11P92</t>
    <phoneticPr fontId="34" type="noConversion"/>
  </si>
  <si>
    <t>H45322-343Y14P91</t>
    <phoneticPr fontId="34" type="noConversion"/>
  </si>
  <si>
    <t>H45322-307Y11P16</t>
    <phoneticPr fontId="3" type="noConversion"/>
  </si>
  <si>
    <t>H45322-305Y11P14</t>
    <phoneticPr fontId="3" type="noConversion"/>
  </si>
  <si>
    <t>H45322-315Y11P24</t>
    <phoneticPr fontId="3" type="noConversion"/>
  </si>
  <si>
    <t>H45322-303Y11P12</t>
    <phoneticPr fontId="39" type="noConversion"/>
  </si>
  <si>
    <t>H45322-342Y11P90</t>
    <phoneticPr fontId="39" type="noConversion"/>
  </si>
  <si>
    <t>H45322-308Y14P17</t>
    <phoneticPr fontId="3" type="noConversion"/>
  </si>
  <si>
    <t>H45322-306Y11P27</t>
    <phoneticPr fontId="3" type="noConversion"/>
  </si>
  <si>
    <t>H45322-309Y14P18</t>
    <phoneticPr fontId="3" type="noConversion"/>
  </si>
  <si>
    <t>H45322-331Y11P80</t>
    <phoneticPr fontId="3" type="noConversion"/>
  </si>
  <si>
    <t>H45322-326Y14P76</t>
    <phoneticPr fontId="3" type="noConversion"/>
  </si>
  <si>
    <t>H45322-325Y14P75</t>
    <phoneticPr fontId="3" type="noConversion"/>
  </si>
  <si>
    <t>H45322-324Y14P74</t>
    <phoneticPr fontId="3" type="noConversion"/>
  </si>
  <si>
    <t>H45322-328Y11P78</t>
    <phoneticPr fontId="3" type="noConversion"/>
  </si>
  <si>
    <t>H45322-329Y14P79</t>
    <phoneticPr fontId="3" type="noConversion"/>
  </si>
  <si>
    <t>Ovo Basin</t>
    <phoneticPr fontId="3" type="noConversion"/>
  </si>
  <si>
    <t>H30121-301Y11P10</t>
    <phoneticPr fontId="3" type="noConversion"/>
  </si>
  <si>
    <t>H30121-312Y11P21</t>
    <phoneticPr fontId="3" type="noConversion"/>
  </si>
  <si>
    <t>H30121-310Y14P19</t>
    <phoneticPr fontId="3" type="noConversion"/>
  </si>
  <si>
    <t>H30121-344Y11P92</t>
    <phoneticPr fontId="34" type="noConversion"/>
  </si>
  <si>
    <t>H30121-343Y14P91</t>
    <phoneticPr fontId="34" type="noConversion"/>
  </si>
  <si>
    <t>15.75" L X 15.75" W X 5.61" H</t>
    <phoneticPr fontId="3" type="noConversion"/>
  </si>
  <si>
    <t>H30121-307Y11P16</t>
    <phoneticPr fontId="3" type="noConversion"/>
  </si>
  <si>
    <t>H30121-305Y11P14</t>
    <phoneticPr fontId="3" type="noConversion"/>
  </si>
  <si>
    <t>H30121-315Y11P24</t>
    <phoneticPr fontId="3" type="noConversion"/>
  </si>
  <si>
    <t>H30121-303Y11P12</t>
    <phoneticPr fontId="39" type="noConversion"/>
  </si>
  <si>
    <t>H30121-342Y11P90</t>
    <phoneticPr fontId="39" type="noConversion"/>
  </si>
  <si>
    <t>H30121-308Y14P17</t>
    <phoneticPr fontId="3" type="noConversion"/>
  </si>
  <si>
    <t>H30121-306Y11P27</t>
    <phoneticPr fontId="3" type="noConversion"/>
  </si>
  <si>
    <t>H30121-309Y14P18</t>
    <phoneticPr fontId="3" type="noConversion"/>
  </si>
  <si>
    <t>H30121-331Y11P80</t>
    <phoneticPr fontId="3" type="noConversion"/>
  </si>
  <si>
    <t>H30121-326Y14P76</t>
    <phoneticPr fontId="3" type="noConversion"/>
  </si>
  <si>
    <t>H30121-325Y14P75</t>
    <phoneticPr fontId="3" type="noConversion"/>
  </si>
  <si>
    <t>H30121-324Y14P74</t>
    <phoneticPr fontId="3" type="noConversion"/>
  </si>
  <si>
    <t>H30121-328Y11P78</t>
    <phoneticPr fontId="3" type="noConversion"/>
  </si>
  <si>
    <t>H30121-329Y14P79</t>
    <phoneticPr fontId="3" type="noConversion"/>
  </si>
  <si>
    <t>Halo Basin</t>
  </si>
  <si>
    <t>H47032-301Y11P10</t>
  </si>
  <si>
    <t>H47032-312Y11P21</t>
    <phoneticPr fontId="3" type="noConversion"/>
  </si>
  <si>
    <t>H47032-310Y14P19</t>
    <phoneticPr fontId="3" type="noConversion"/>
  </si>
  <si>
    <t>18.90" L X 18.90" W X 5.91" H</t>
  </si>
  <si>
    <t>H47032-344Y11P92</t>
    <phoneticPr fontId="34" type="noConversion"/>
  </si>
  <si>
    <t>H47032-343Y14P91</t>
    <phoneticPr fontId="34" type="noConversion"/>
  </si>
  <si>
    <t>H47032-307Y11P16</t>
    <phoneticPr fontId="3" type="noConversion"/>
  </si>
  <si>
    <t>H47032-305Y11P14</t>
    <phoneticPr fontId="3" type="noConversion"/>
  </si>
  <si>
    <t>H47032-315Y11P24</t>
    <phoneticPr fontId="3" type="noConversion"/>
  </si>
  <si>
    <t>H47032-303Y11P12</t>
    <phoneticPr fontId="39" type="noConversion"/>
  </si>
  <si>
    <t>H47032-342Y11P90</t>
    <phoneticPr fontId="39" type="noConversion"/>
  </si>
  <si>
    <t>H47032-308Y14P17</t>
  </si>
  <si>
    <t>H47032-306Y11P27</t>
  </si>
  <si>
    <t>H47032-309Y14P18</t>
  </si>
  <si>
    <t>H47032-331Y11P80</t>
  </si>
  <si>
    <t>H47032-326Y14P76</t>
  </si>
  <si>
    <t>H47032-325Y14P75</t>
  </si>
  <si>
    <t>H47032-324Y14P74</t>
  </si>
  <si>
    <t>H47032-328Y11P78</t>
  </si>
  <si>
    <t>H47032-329Y14P79</t>
  </si>
  <si>
    <t>Luna Basin</t>
    <phoneticPr fontId="3" type="noConversion"/>
  </si>
  <si>
    <t>H47033-301Y11P10</t>
  </si>
  <si>
    <t xml:space="preserve">Fog (FO) </t>
    <phoneticPr fontId="3" type="noConversion"/>
  </si>
  <si>
    <t>H47033-312Y11P21</t>
    <phoneticPr fontId="3" type="noConversion"/>
  </si>
  <si>
    <t>H47033-310Y14P19</t>
    <phoneticPr fontId="3" type="noConversion"/>
  </si>
  <si>
    <t>18.11" L X 18.11" W X 5.51" H</t>
  </si>
  <si>
    <t>H47033-344Y11P92</t>
    <phoneticPr fontId="34" type="noConversion"/>
  </si>
  <si>
    <t>H47033-343Y14P91</t>
    <phoneticPr fontId="34" type="noConversion"/>
  </si>
  <si>
    <t>H47033-307Y11P16</t>
    <phoneticPr fontId="3" type="noConversion"/>
  </si>
  <si>
    <t>H47033-305Y11P14</t>
    <phoneticPr fontId="3" type="noConversion"/>
  </si>
  <si>
    <t>H47033-315Y11P24</t>
    <phoneticPr fontId="3" type="noConversion"/>
  </si>
  <si>
    <t>H47033-303Y11P12</t>
    <phoneticPr fontId="39" type="noConversion"/>
  </si>
  <si>
    <t>H47033-342Y11P90</t>
    <phoneticPr fontId="39" type="noConversion"/>
  </si>
  <si>
    <t>H47033-308Y14P17</t>
  </si>
  <si>
    <t>H47033-306Y11P27</t>
  </si>
  <si>
    <t>H47033-309Y14P18</t>
  </si>
  <si>
    <t>H47033-331Y11P80</t>
  </si>
  <si>
    <t>H47033-326Y14P76</t>
  </si>
  <si>
    <t>H47033-325Y14P75</t>
  </si>
  <si>
    <t>H47033-324Y14P74</t>
  </si>
  <si>
    <t>H47033-328Y11P78</t>
  </si>
  <si>
    <t>H47033-329Y14P79</t>
  </si>
  <si>
    <t>Pebble Basin</t>
  </si>
  <si>
    <t>H47031-301Y11P10</t>
  </si>
  <si>
    <t>H47031-312Y11P21</t>
    <phoneticPr fontId="3" type="noConversion"/>
  </si>
  <si>
    <t>H47031-310Y14P19</t>
    <phoneticPr fontId="3" type="noConversion"/>
  </si>
  <si>
    <t>17.72" L X 17.72" W X 5.91" H</t>
  </si>
  <si>
    <t>H47031-344Y11P92</t>
    <phoneticPr fontId="34" type="noConversion"/>
  </si>
  <si>
    <t>H47031-343Y14P91</t>
    <phoneticPr fontId="34" type="noConversion"/>
  </si>
  <si>
    <t>H47031-307Y11P16</t>
    <phoneticPr fontId="3" type="noConversion"/>
  </si>
  <si>
    <t>H47031-305Y11P14</t>
    <phoneticPr fontId="3" type="noConversion"/>
  </si>
  <si>
    <t>H47031-315Y11P24</t>
    <phoneticPr fontId="3" type="noConversion"/>
  </si>
  <si>
    <t>H47031-303Y11P12</t>
    <phoneticPr fontId="39" type="noConversion"/>
  </si>
  <si>
    <t>H47031-342Y11P90</t>
    <phoneticPr fontId="39" type="noConversion"/>
  </si>
  <si>
    <t>H47031-308Y14P17</t>
  </si>
  <si>
    <t>H47031-306Y11P27</t>
  </si>
  <si>
    <t>H47031-309Y14P18</t>
  </si>
  <si>
    <t>H47031-331Y11P80</t>
  </si>
  <si>
    <t>H47031-326Y14P76</t>
  </si>
  <si>
    <t>H47031-325Y14P75</t>
  </si>
  <si>
    <t>H47031-324Y14P74</t>
  </si>
  <si>
    <t>H47031-328Y11P78</t>
  </si>
  <si>
    <t>H47031-329Y14P79</t>
  </si>
  <si>
    <t>Skye Basin</t>
  </si>
  <si>
    <t>H33125-301Y11P10</t>
  </si>
  <si>
    <t>H33125-312Y11P21</t>
    <phoneticPr fontId="3" type="noConversion"/>
  </si>
  <si>
    <t>H33125-310Y14P19</t>
    <phoneticPr fontId="3" type="noConversion"/>
  </si>
  <si>
    <t>27.56" L X 17.72" W X 5.71" H</t>
  </si>
  <si>
    <t>H33125-344Y11P92</t>
    <phoneticPr fontId="34" type="noConversion"/>
  </si>
  <si>
    <t>H33125-343Y14P91</t>
    <phoneticPr fontId="34" type="noConversion"/>
  </si>
  <si>
    <t>H33125-307Y11P16</t>
    <phoneticPr fontId="3" type="noConversion"/>
  </si>
  <si>
    <t>H33125-305Y11P14</t>
    <phoneticPr fontId="3" type="noConversion"/>
  </si>
  <si>
    <t>H33125-315Y11P24</t>
    <phoneticPr fontId="3" type="noConversion"/>
  </si>
  <si>
    <t>H33125-303Y11P12</t>
    <phoneticPr fontId="39" type="noConversion"/>
  </si>
  <si>
    <t>H33125-342Y11P90</t>
    <phoneticPr fontId="39" type="noConversion"/>
  </si>
  <si>
    <t>H33125-308Y14P17</t>
  </si>
  <si>
    <t>H33125-306Y11P27</t>
  </si>
  <si>
    <t>H33125-309Y14P18</t>
  </si>
  <si>
    <t>H33125-331Y11P80</t>
  </si>
  <si>
    <t>H33125-326Y14P76</t>
  </si>
  <si>
    <t>H33125-325Y14P75</t>
  </si>
  <si>
    <t>H33125-324Y14P74</t>
  </si>
  <si>
    <t>H33125-328Y11P78</t>
  </si>
  <si>
    <t>H33125-329Y14P79</t>
  </si>
  <si>
    <t xml:space="preserve">Mini Skye Basin </t>
  </si>
  <si>
    <t>H33128-301Y11P10</t>
  </si>
  <si>
    <t>H33128-312Y11P21</t>
    <phoneticPr fontId="3" type="noConversion"/>
  </si>
  <si>
    <t>H33128-310Y14P19</t>
    <phoneticPr fontId="3" type="noConversion"/>
  </si>
  <si>
    <t>22.44" L X 14.41" W X 5.71" H</t>
  </si>
  <si>
    <t>H33128-344Y11P92</t>
    <phoneticPr fontId="34" type="noConversion"/>
  </si>
  <si>
    <t>H33128-343Y14P91</t>
    <phoneticPr fontId="34" type="noConversion"/>
  </si>
  <si>
    <t>H33128-307Y11P16</t>
    <phoneticPr fontId="3" type="noConversion"/>
  </si>
  <si>
    <t>H33128-305Y11P14</t>
    <phoneticPr fontId="3" type="noConversion"/>
  </si>
  <si>
    <t>H33128-315Y11P24</t>
    <phoneticPr fontId="3" type="noConversion"/>
  </si>
  <si>
    <t>H33128-303Y11P12</t>
    <phoneticPr fontId="39" type="noConversion"/>
  </si>
  <si>
    <t>H33128-342Y11P90</t>
    <phoneticPr fontId="39" type="noConversion"/>
  </si>
  <si>
    <t>H33128-308Y14P17</t>
  </si>
  <si>
    <t>H33128-306Y11P27</t>
  </si>
  <si>
    <t>H33128-309Y14P18</t>
  </si>
  <si>
    <t>H33128-331Y11P80</t>
  </si>
  <si>
    <t>H33128-326Y14P76</t>
  </si>
  <si>
    <t>H33128-325Y14P75</t>
  </si>
  <si>
    <t>H33128-324Y14P74</t>
  </si>
  <si>
    <t>H33128-328Y11P78</t>
  </si>
  <si>
    <t>H33128-329Y14P79</t>
  </si>
  <si>
    <t>Soho Basin Standard Rim</t>
  </si>
  <si>
    <t>H30421-301Y11P10</t>
  </si>
  <si>
    <t>H30421-312Y11P21</t>
    <phoneticPr fontId="3" type="noConversion"/>
  </si>
  <si>
    <t>H30421-310Y14P19</t>
    <phoneticPr fontId="3" type="noConversion"/>
  </si>
  <si>
    <t>22.05" L X 14.57" W X 5.20" H</t>
  </si>
  <si>
    <t>H30421-344Y11P92</t>
    <phoneticPr fontId="34" type="noConversion"/>
  </si>
  <si>
    <t>H30421-343Y14P91</t>
    <phoneticPr fontId="34" type="noConversion"/>
  </si>
  <si>
    <t>H30421-307Y11P16</t>
    <phoneticPr fontId="3" type="noConversion"/>
  </si>
  <si>
    <t>H30421-305Y11P14</t>
    <phoneticPr fontId="3" type="noConversion"/>
  </si>
  <si>
    <t>H30421-315Y11P24</t>
    <phoneticPr fontId="3" type="noConversion"/>
  </si>
  <si>
    <t>H30421-303Y11P12</t>
    <phoneticPr fontId="39" type="noConversion"/>
  </si>
  <si>
    <t>H30421-342Y11P90</t>
    <phoneticPr fontId="39" type="noConversion"/>
  </si>
  <si>
    <t>H30421-308Y14P17</t>
  </si>
  <si>
    <t>H30421-306Y11P27</t>
  </si>
  <si>
    <t>H30421-309Y14P18</t>
  </si>
  <si>
    <t>H30421-331Y11P80</t>
  </si>
  <si>
    <t>H30421-326Y14P76</t>
  </si>
  <si>
    <t>H30421-325Y14P75</t>
  </si>
  <si>
    <t>H30421-324Y14P74</t>
  </si>
  <si>
    <t>H30421-328Y11P78</t>
  </si>
  <si>
    <t>H30421-329Y14P79</t>
  </si>
  <si>
    <t>Mini Soho Basin</t>
  </si>
  <si>
    <t>H30424-301Y11P10</t>
  </si>
  <si>
    <t>H30424-312Y11P21</t>
    <phoneticPr fontId="3" type="noConversion"/>
  </si>
  <si>
    <t>H30424-310Y14P19</t>
    <phoneticPr fontId="3" type="noConversion"/>
  </si>
  <si>
    <t>H30424-344Y11P92</t>
    <phoneticPr fontId="34" type="noConversion"/>
  </si>
  <si>
    <t>19.69" L X 12.99" W X 5.20" H</t>
  </si>
  <si>
    <t>H30424-343Y14P91</t>
    <phoneticPr fontId="34" type="noConversion"/>
  </si>
  <si>
    <t>H30424-307Y11P16</t>
    <phoneticPr fontId="3" type="noConversion"/>
  </si>
  <si>
    <t>H30424-305Y11P14</t>
    <phoneticPr fontId="3" type="noConversion"/>
  </si>
  <si>
    <t>H30424-315Y11P24</t>
    <phoneticPr fontId="3" type="noConversion"/>
  </si>
  <si>
    <t>H30424-303Y11P12</t>
    <phoneticPr fontId="39" type="noConversion"/>
  </si>
  <si>
    <t>H30424-342Y11P90</t>
    <phoneticPr fontId="39" type="noConversion"/>
  </si>
  <si>
    <t>H30424-308Y14P17</t>
  </si>
  <si>
    <t>H30424-306Y11P27</t>
  </si>
  <si>
    <t>H30424-309Y14P18</t>
  </si>
  <si>
    <t>H30424-331Y11P80</t>
  </si>
  <si>
    <t>H30424-326Y14P76</t>
  </si>
  <si>
    <t>H30424-325Y14P75</t>
  </si>
  <si>
    <t>H30424-324Y14P74</t>
  </si>
  <si>
    <t>H30424-328Y11P78</t>
  </si>
  <si>
    <t>H30424-329Y14P79</t>
  </si>
  <si>
    <t>Soho Tapered Rim Basin</t>
  </si>
  <si>
    <t>H30425-301Y11P10</t>
  </si>
  <si>
    <t>H30425-312Y11P21</t>
    <phoneticPr fontId="3" type="noConversion"/>
  </si>
  <si>
    <t>H30425-310Y14P19</t>
    <phoneticPr fontId="3" type="noConversion"/>
  </si>
  <si>
    <t xml:space="preserve">22.05" L X 14.57" W X 5.20" H </t>
  </si>
  <si>
    <t>H30425-344Y11P92</t>
    <phoneticPr fontId="34" type="noConversion"/>
  </si>
  <si>
    <t>H30425-343Y14P91</t>
    <phoneticPr fontId="34" type="noConversion"/>
  </si>
  <si>
    <t>H30425-307Y11P16</t>
    <phoneticPr fontId="3" type="noConversion"/>
  </si>
  <si>
    <t>H30425-305Y11P14</t>
    <phoneticPr fontId="3" type="noConversion"/>
  </si>
  <si>
    <t>H30425-315Y11P24</t>
    <phoneticPr fontId="3" type="noConversion"/>
  </si>
  <si>
    <t>H30425-303Y11P12</t>
    <phoneticPr fontId="39" type="noConversion"/>
  </si>
  <si>
    <t>H30425-342Y11P90</t>
    <phoneticPr fontId="39" type="noConversion"/>
  </si>
  <si>
    <t>H30425-308Y14P17</t>
  </si>
  <si>
    <t>H30425-306Y11P27</t>
  </si>
  <si>
    <t>H30425-309Y14P18</t>
  </si>
  <si>
    <t>H30425-331Y11P80</t>
  </si>
  <si>
    <t>H30425-326Y14P76</t>
  </si>
  <si>
    <t>H30425-325Y14P75</t>
  </si>
  <si>
    <t>H30425-324Y14P74</t>
  </si>
  <si>
    <t>H30425-328Y11P78</t>
  </si>
  <si>
    <t>H30425-329Y14P79</t>
  </si>
  <si>
    <t>Soho Basin</t>
  </si>
  <si>
    <t>H47035-301Y11P10</t>
  </si>
  <si>
    <t>Takumi- Nami</t>
  </si>
  <si>
    <t>H47035-312Y11P21</t>
    <phoneticPr fontId="3" type="noConversion"/>
  </si>
  <si>
    <t>with matching pop-up waste and overflow</t>
    <phoneticPr fontId="3" type="noConversion"/>
  </si>
  <si>
    <t>H47035-310Y14P19</t>
    <phoneticPr fontId="3" type="noConversion"/>
  </si>
  <si>
    <t>H47035-344Y11P92</t>
    <phoneticPr fontId="34" type="noConversion"/>
  </si>
  <si>
    <t>H47035-343Y14P91</t>
    <phoneticPr fontId="34" type="noConversion"/>
  </si>
  <si>
    <t>H47035-307Y11P16</t>
    <phoneticPr fontId="3" type="noConversion"/>
  </si>
  <si>
    <t>H47035-305Y11P14</t>
    <phoneticPr fontId="3" type="noConversion"/>
  </si>
  <si>
    <t>H47035-315Y11P24</t>
    <phoneticPr fontId="3" type="noConversion"/>
  </si>
  <si>
    <t>H47035-303Y11P12</t>
    <phoneticPr fontId="39" type="noConversion"/>
  </si>
  <si>
    <t>H47035-342Y11P90</t>
    <phoneticPr fontId="39" type="noConversion"/>
  </si>
  <si>
    <t xml:space="preserve">pattern more apparent on </t>
  </si>
  <si>
    <t>H47035-308Y14P17</t>
  </si>
  <si>
    <t>dark colors</t>
  </si>
  <si>
    <t>H47035-306Y11P27</t>
  </si>
  <si>
    <t>H47035-309Y14P18</t>
  </si>
  <si>
    <t>H47035-331Y11P80</t>
  </si>
  <si>
    <t>H47035-326Y14P76</t>
  </si>
  <si>
    <t>H47035-325Y14P75</t>
  </si>
  <si>
    <t>H47035-324Y14P74</t>
  </si>
  <si>
    <t>H47035-328Y11P78</t>
  </si>
  <si>
    <t>H47035-329Y14P79</t>
  </si>
  <si>
    <t xml:space="preserve">Opus Basin </t>
  </si>
  <si>
    <t>H46225-301Y11P10</t>
  </si>
  <si>
    <t>H46225-312Y11P21</t>
    <phoneticPr fontId="3" type="noConversion"/>
  </si>
  <si>
    <t>H46225-310Y14P19</t>
    <phoneticPr fontId="3" type="noConversion"/>
  </si>
  <si>
    <t>25.59" L X 12.80 W X 5.71" H</t>
  </si>
  <si>
    <t>H46225-344Y11P92</t>
    <phoneticPr fontId="34" type="noConversion"/>
  </si>
  <si>
    <t>H46225-343Y14P91</t>
    <phoneticPr fontId="34" type="noConversion"/>
  </si>
  <si>
    <t>H46225-307Y11P16</t>
    <phoneticPr fontId="3" type="noConversion"/>
  </si>
  <si>
    <t>H46225-305Y11P14</t>
    <phoneticPr fontId="3" type="noConversion"/>
  </si>
  <si>
    <t>H46225-315Y11P24</t>
    <phoneticPr fontId="3" type="noConversion"/>
  </si>
  <si>
    <t>H46225-303Y11P12</t>
    <phoneticPr fontId="39" type="noConversion"/>
  </si>
  <si>
    <t>H46225-342Y11P90</t>
    <phoneticPr fontId="39" type="noConversion"/>
  </si>
  <si>
    <t>H46225-308Y14P17</t>
  </si>
  <si>
    <t>H46225-306Y11P27</t>
  </si>
  <si>
    <t>H46225-309Y14P18</t>
  </si>
  <si>
    <t>H46225-331Y11P80</t>
  </si>
  <si>
    <t>H46225-326Y14P76</t>
  </si>
  <si>
    <t>H46225-325Y14P75</t>
  </si>
  <si>
    <t>H46225-324Y14P74</t>
  </si>
  <si>
    <t>H46225-328Y11P78</t>
  </si>
  <si>
    <t>H46225-329Y14P79</t>
  </si>
  <si>
    <t>Doric Freestanding Basin</t>
  </si>
  <si>
    <t>H49021-301Y11P10</t>
  </si>
  <si>
    <t>H49021-312Y11P21</t>
    <phoneticPr fontId="3" type="noConversion"/>
  </si>
  <si>
    <t xml:space="preserve">with matching pop-up waste </t>
    <phoneticPr fontId="3" type="noConversion"/>
  </si>
  <si>
    <t>H49021-310Y14P19</t>
    <phoneticPr fontId="3" type="noConversion"/>
  </si>
  <si>
    <t>H49021-344Y11P92</t>
    <phoneticPr fontId="34" type="noConversion"/>
  </si>
  <si>
    <t>18.90" L X 18.90" W X 33.46" H</t>
  </si>
  <si>
    <t>H49021-343Y14P91</t>
    <phoneticPr fontId="34" type="noConversion"/>
  </si>
  <si>
    <t>H49021-307Y11P16</t>
    <phoneticPr fontId="3" type="noConversion"/>
  </si>
  <si>
    <t>H49021-305Y11P14</t>
    <phoneticPr fontId="3" type="noConversion"/>
  </si>
  <si>
    <t>H49021-315Y11P24</t>
    <phoneticPr fontId="3" type="noConversion"/>
  </si>
  <si>
    <t>H49021-303Y11P12</t>
    <phoneticPr fontId="39" type="noConversion"/>
  </si>
  <si>
    <t>H49021-342Y11P90</t>
    <phoneticPr fontId="39" type="noConversion"/>
  </si>
  <si>
    <t>H49021-308Y14P17</t>
  </si>
  <si>
    <t>H49021-306Y11P27</t>
  </si>
  <si>
    <t>H49021-309Y14P18</t>
  </si>
  <si>
    <t>H49021-331Y11P80</t>
  </si>
  <si>
    <t>H49021-326Y14P76</t>
  </si>
  <si>
    <t>H49021-325Y14P75</t>
  </si>
  <si>
    <t>H49021-324Y14P74</t>
  </si>
  <si>
    <t>H49021-328Y11P78</t>
  </si>
  <si>
    <t>H49021-329Y14P79</t>
  </si>
  <si>
    <t>Doric Tapered Rim Freestanding Basin</t>
  </si>
  <si>
    <t>H49025-301Y11P10</t>
  </si>
  <si>
    <t>H49025-312Y11P21</t>
    <phoneticPr fontId="3" type="noConversion"/>
  </si>
  <si>
    <t>H49025-310Y14P19</t>
    <phoneticPr fontId="3" type="noConversion"/>
  </si>
  <si>
    <t>H49025-344Y11P92</t>
    <phoneticPr fontId="34" type="noConversion"/>
  </si>
  <si>
    <t>H49025-343Y14P91</t>
    <phoneticPr fontId="34" type="noConversion"/>
  </si>
  <si>
    <t>H49025-307Y11P16</t>
    <phoneticPr fontId="3" type="noConversion"/>
  </si>
  <si>
    <t>H49025-305Y11P14</t>
    <phoneticPr fontId="3" type="noConversion"/>
  </si>
  <si>
    <t>H49025-315Y11P24</t>
    <phoneticPr fontId="3" type="noConversion"/>
  </si>
  <si>
    <t>H49025-303Y11P12</t>
    <phoneticPr fontId="39" type="noConversion"/>
  </si>
  <si>
    <t>H49025-342Y11P90</t>
    <phoneticPr fontId="39" type="noConversion"/>
  </si>
  <si>
    <t>H49025-308Y14P17</t>
  </si>
  <si>
    <t>H49025-306Y11P27</t>
  </si>
  <si>
    <t>H49025-309Y14P18</t>
  </si>
  <si>
    <t>H49025-331Y11P80</t>
  </si>
  <si>
    <t>H49025-326Y14P76</t>
  </si>
  <si>
    <t>H49025-325Y14P75</t>
  </si>
  <si>
    <t>H49025-324Y14P74</t>
  </si>
  <si>
    <t>H49025-328Y11P78</t>
  </si>
  <si>
    <t>H49025-329Y14P79</t>
  </si>
  <si>
    <t>Doric Freestanding Basin,</t>
  </si>
  <si>
    <t>H49026-301Y11P10</t>
  </si>
  <si>
    <t xml:space="preserve">Takumi-Asanoha </t>
  </si>
  <si>
    <t>H49026-312Y11P21</t>
    <phoneticPr fontId="3" type="noConversion"/>
  </si>
  <si>
    <t>H49026-310Y14P19</t>
    <phoneticPr fontId="3" type="noConversion"/>
  </si>
  <si>
    <t>H49026-344Y11P92</t>
    <phoneticPr fontId="34" type="noConversion"/>
  </si>
  <si>
    <t>H49026-343Y14P91</t>
    <phoneticPr fontId="34" type="noConversion"/>
  </si>
  <si>
    <t>H49026-307Y11P16</t>
    <phoneticPr fontId="3" type="noConversion"/>
  </si>
  <si>
    <t>H49026-305Y11P14</t>
    <phoneticPr fontId="3" type="noConversion"/>
  </si>
  <si>
    <t>H49026-315Y11P24</t>
    <phoneticPr fontId="3" type="noConversion"/>
  </si>
  <si>
    <t>H49026-303Y11P12</t>
    <phoneticPr fontId="39" type="noConversion"/>
  </si>
  <si>
    <t>H49026-342Y11P90</t>
    <phoneticPr fontId="39" type="noConversion"/>
  </si>
  <si>
    <t>H49026-308Y14P17</t>
  </si>
  <si>
    <t>H49026-306Y11P27</t>
  </si>
  <si>
    <t>H49026-309Y14P18</t>
  </si>
  <si>
    <t>H49026-331Y11P80</t>
  </si>
  <si>
    <t>H49026-326Y14P76</t>
  </si>
  <si>
    <t>H49026-325Y14P75</t>
  </si>
  <si>
    <t>H49026-324Y14P74</t>
  </si>
  <si>
    <t>H49026-328Y11P78</t>
  </si>
  <si>
    <t>H49026-329Y14P79</t>
  </si>
  <si>
    <t>Evolve Freestanding Basin</t>
  </si>
  <si>
    <t>H45923-301Y11P10</t>
  </si>
  <si>
    <t>H45923-312Y11P21</t>
    <phoneticPr fontId="3" type="noConversion"/>
  </si>
  <si>
    <t>H45923-310Y14P19</t>
    <phoneticPr fontId="3" type="noConversion"/>
  </si>
  <si>
    <t>24.41" L X 18.50" W X 33.46" H</t>
  </si>
  <si>
    <t>H45923-344Y11P92</t>
    <phoneticPr fontId="34" type="noConversion"/>
  </si>
  <si>
    <t>H45923-343Y14P91</t>
    <phoneticPr fontId="34" type="noConversion"/>
  </si>
  <si>
    <t>H45923-307Y11P16</t>
    <phoneticPr fontId="3" type="noConversion"/>
  </si>
  <si>
    <t>H45923-305Y11P14</t>
    <phoneticPr fontId="3" type="noConversion"/>
  </si>
  <si>
    <t>H45923-315Y11P24</t>
    <phoneticPr fontId="3" type="noConversion"/>
  </si>
  <si>
    <t>H45923-303Y11P12</t>
    <phoneticPr fontId="39" type="noConversion"/>
  </si>
  <si>
    <t>H45923-342Y11P90</t>
    <phoneticPr fontId="39" type="noConversion"/>
  </si>
  <si>
    <t>H45923-308Y14P17</t>
  </si>
  <si>
    <t>H45923-306Y11P27</t>
  </si>
  <si>
    <t>H45923-309Y14P18</t>
  </si>
  <si>
    <t>H45923-331Y11P80</t>
  </si>
  <si>
    <t>H45923-326Y14P76</t>
  </si>
  <si>
    <t>H45923-325Y14P75</t>
  </si>
  <si>
    <t>H45923-324Y14P74</t>
  </si>
  <si>
    <t>H45923-328Y11P78</t>
  </si>
  <si>
    <t>H45923-329Y14P79</t>
  </si>
  <si>
    <t>Matrix Freestanding Basin</t>
  </si>
  <si>
    <t>H49024-301Y11P10</t>
  </si>
  <si>
    <t>H49024-312Y11P21</t>
    <phoneticPr fontId="3" type="noConversion"/>
  </si>
  <si>
    <t>H49024-310Y14P19</t>
    <phoneticPr fontId="3" type="noConversion"/>
  </si>
  <si>
    <t>23.70" L X 22.28" W X 33.46" H</t>
  </si>
  <si>
    <t>H49024-344Y11P92</t>
    <phoneticPr fontId="34" type="noConversion"/>
  </si>
  <si>
    <t>H49024-343Y14P91</t>
    <phoneticPr fontId="34" type="noConversion"/>
  </si>
  <si>
    <t>H49024-307Y11P16</t>
    <phoneticPr fontId="3" type="noConversion"/>
  </si>
  <si>
    <t>H49024-305Y11P14</t>
    <phoneticPr fontId="3" type="noConversion"/>
  </si>
  <si>
    <t>H49024-315Y11P24</t>
    <phoneticPr fontId="3" type="noConversion"/>
  </si>
  <si>
    <t>H49024-303Y11P12</t>
    <phoneticPr fontId="39" type="noConversion"/>
  </si>
  <si>
    <t>H49024-342Y11P90</t>
    <phoneticPr fontId="39" type="noConversion"/>
  </si>
  <si>
    <t>H49024-308Y14P17</t>
  </si>
  <si>
    <t>H49024-306Y11P27</t>
  </si>
  <si>
    <t>H49024-309Y14P18</t>
  </si>
  <si>
    <t>H49024-331Y11P80</t>
  </si>
  <si>
    <t>H49024-326Y14P76</t>
  </si>
  <si>
    <t>H49024-325Y14P75</t>
  </si>
  <si>
    <t>H49024-324Y14P74</t>
  </si>
  <si>
    <t>H49024-328Y11P78</t>
  </si>
  <si>
    <t>H49024-329Y14P79</t>
  </si>
  <si>
    <t>Quadro Freestanding Basin</t>
  </si>
  <si>
    <t>H49022-301Y11P10</t>
  </si>
  <si>
    <t>H49022-312Y11P21</t>
    <phoneticPr fontId="3" type="noConversion"/>
  </si>
  <si>
    <t>H49022-310Y14P19</t>
    <phoneticPr fontId="3" type="noConversion"/>
  </si>
  <si>
    <t>24.41" L X 17.32" W X 33.46" H</t>
  </si>
  <si>
    <t>H49022-344Y11P92</t>
    <phoneticPr fontId="34" type="noConversion"/>
  </si>
  <si>
    <t>H49022-343Y14P91</t>
    <phoneticPr fontId="34" type="noConversion"/>
  </si>
  <si>
    <t>H49022-307Y11P16</t>
    <phoneticPr fontId="3" type="noConversion"/>
  </si>
  <si>
    <t>H49022-305Y11P14</t>
    <phoneticPr fontId="3" type="noConversion"/>
  </si>
  <si>
    <t>H49022-315Y11P24</t>
    <phoneticPr fontId="3" type="noConversion"/>
  </si>
  <si>
    <t>H49022-303Y11P12</t>
    <phoneticPr fontId="39" type="noConversion"/>
  </si>
  <si>
    <t>H49022-342Y11P90</t>
    <phoneticPr fontId="39" type="noConversion"/>
  </si>
  <si>
    <t>H49022-308Y14P17</t>
  </si>
  <si>
    <t>H49022-306Y11P27</t>
  </si>
  <si>
    <t>H49022-309Y14P18</t>
  </si>
  <si>
    <t>H49022-331Y11P80</t>
  </si>
  <si>
    <t>H49022-326Y14P76</t>
  </si>
  <si>
    <t>H49022-325Y14P75</t>
  </si>
  <si>
    <t>H49022-324Y14P74</t>
  </si>
  <si>
    <t>H49022-328Y11P78</t>
  </si>
  <si>
    <t>H49022-329Y14P79</t>
  </si>
  <si>
    <t>Tusk Freestanding Basin</t>
  </si>
  <si>
    <t>H49023-301Y11P10</t>
  </si>
  <si>
    <t>H49023-312Y11P21</t>
    <phoneticPr fontId="3" type="noConversion"/>
  </si>
  <si>
    <t>H49023-310Y14P19</t>
    <phoneticPr fontId="3" type="noConversion"/>
  </si>
  <si>
    <t>H49023-344Y11P92</t>
    <phoneticPr fontId="34" type="noConversion"/>
  </si>
  <si>
    <t>H49023-343Y14P91</t>
    <phoneticPr fontId="34" type="noConversion"/>
  </si>
  <si>
    <t>H49023-307Y11P16</t>
    <phoneticPr fontId="3" type="noConversion"/>
  </si>
  <si>
    <t>H49023-305Y11P14</t>
    <phoneticPr fontId="3" type="noConversion"/>
  </si>
  <si>
    <t>H49023-315Y11P24</t>
    <phoneticPr fontId="3" type="noConversion"/>
  </si>
  <si>
    <t>H49023-303Y11P12</t>
    <phoneticPr fontId="39" type="noConversion"/>
  </si>
  <si>
    <t>H49023-342Y11P90</t>
    <phoneticPr fontId="39" type="noConversion"/>
  </si>
  <si>
    <t>H49023-308Y14P17</t>
  </si>
  <si>
    <t>H49023-306Y11P27</t>
  </si>
  <si>
    <t>H49023-309Y14P18</t>
  </si>
  <si>
    <t>H49023-331Y11P80</t>
  </si>
  <si>
    <t>H49023-326Y14P76</t>
  </si>
  <si>
    <t>H49023-325Y14P75</t>
  </si>
  <si>
    <t>H49023-324Y14P74</t>
  </si>
  <si>
    <t>H49023-328Y11P78</t>
  </si>
  <si>
    <t>H49023-329Y14P79</t>
  </si>
  <si>
    <t>Natural Stone Basins</t>
    <phoneticPr fontId="3" type="noConversion"/>
  </si>
  <si>
    <r>
      <rPr>
        <b/>
        <sz val="16"/>
        <color theme="1"/>
        <rFont val="Calibri Light (Headings)"/>
      </rPr>
      <t>Echo Countertop Basin</t>
    </r>
    <r>
      <rPr>
        <b/>
        <sz val="14"/>
        <color theme="1"/>
        <rFont val="Calibri Light"/>
        <family val="2"/>
        <scheme val="major"/>
      </rPr>
      <t xml:space="preserve"> 
with matching pop-up waste                                                   19.69" L X 19.69" W X 7.28" H</t>
    </r>
  </si>
  <si>
    <t>Lightning Grey</t>
  </si>
  <si>
    <t>H49931-104X11P83</t>
  </si>
  <si>
    <r>
      <rPr>
        <b/>
        <sz val="16"/>
        <color theme="1"/>
        <rFont val="Calibri Light (Headings)"/>
      </rPr>
      <t xml:space="preserve">Touch Countertop Basin                            </t>
    </r>
    <r>
      <rPr>
        <b/>
        <sz val="14"/>
        <color theme="1"/>
        <rFont val="Calibri Light"/>
        <family val="2"/>
        <scheme val="major"/>
      </rPr>
      <t>with matching pop-up waste                                 23.62" L X 15.75" W X 6.30" H</t>
    </r>
  </si>
  <si>
    <t>Bianco Carrara</t>
  </si>
  <si>
    <t>H49925-105X11P84</t>
  </si>
  <si>
    <r>
      <rPr>
        <b/>
        <sz val="16"/>
        <color theme="1"/>
        <rFont val="Calibri Light (Headings)"/>
      </rPr>
      <t>Shadow</t>
    </r>
    <r>
      <rPr>
        <b/>
        <sz val="16"/>
        <color theme="1"/>
        <rFont val="Calibri Light"/>
        <family val="2"/>
        <scheme val="major"/>
      </rPr>
      <t xml:space="preserve"> Counter Top Basin</t>
    </r>
    <r>
      <rPr>
        <b/>
        <sz val="14"/>
        <color theme="1"/>
        <rFont val="Calibri Light (Headings)"/>
      </rPr>
      <t xml:space="preserve">                                                   with matching pop-up waste                                </t>
    </r>
    <r>
      <rPr>
        <b/>
        <sz val="14"/>
        <color theme="1"/>
        <rFont val="Calibri Light"/>
        <family val="2"/>
        <scheme val="major"/>
      </rPr>
      <t xml:space="preserve"> 19.69" L X 19.69" W X 6.30" H</t>
    </r>
  </si>
  <si>
    <t>Silver Ebru</t>
  </si>
  <si>
    <t>H49921-103X11P82</t>
  </si>
  <si>
    <t>Petite Natural Stone Basins</t>
  </si>
  <si>
    <r>
      <rPr>
        <b/>
        <sz val="16"/>
        <color theme="1"/>
        <rFont val="Calibri Light"/>
        <family val="2"/>
        <scheme val="major"/>
      </rPr>
      <t>Echo Petite Countertop Basin</t>
    </r>
    <r>
      <rPr>
        <b/>
        <sz val="14"/>
        <color theme="1"/>
        <rFont val="Calibri Light"/>
        <family val="2"/>
        <scheme val="major"/>
      </rPr>
      <t xml:space="preserve"> 
with matching pop-up waste.                                15.98" L X 15.98" W X 6.30" H</t>
    </r>
  </si>
  <si>
    <t>Lightning Grey</t>
    <phoneticPr fontId="3" type="noConversion"/>
  </si>
  <si>
    <t>H49932-104X11P83</t>
  </si>
  <si>
    <r>
      <rPr>
        <b/>
        <sz val="16"/>
        <color theme="1"/>
        <rFont val="Calibri Light"/>
        <family val="2"/>
        <scheme val="major"/>
      </rPr>
      <t>Touch Petite Countertop Basin</t>
    </r>
    <r>
      <rPr>
        <b/>
        <sz val="14"/>
        <color theme="1"/>
        <rFont val="Calibri Light"/>
        <family val="2"/>
        <scheme val="major"/>
      </rPr>
      <t xml:space="preserve">                      with matching pop-up waste                                  19.02" L X 12.60" W X 6.30" H             </t>
    </r>
  </si>
  <si>
    <t>Bianco Carrara</t>
    <phoneticPr fontId="3" type="noConversion"/>
  </si>
  <si>
    <t>H49926-105X11P84</t>
  </si>
  <si>
    <r>
      <rPr>
        <b/>
        <sz val="16"/>
        <color theme="1"/>
        <rFont val="Calibri Light"/>
        <family val="2"/>
        <scheme val="major"/>
      </rPr>
      <t xml:space="preserve">Shadow Petite Counter Top Basin              </t>
    </r>
    <r>
      <rPr>
        <b/>
        <sz val="14"/>
        <color theme="1"/>
        <rFont val="Calibri Light"/>
        <family val="2"/>
        <scheme val="major"/>
      </rPr>
      <t xml:space="preserve"> with matching pop-up waste                                                          15.98" L X 15.98" W X 6.30" H  </t>
    </r>
  </si>
  <si>
    <t>H49922-103X11P82</t>
  </si>
  <si>
    <t>Custom/non standard</t>
  </si>
  <si>
    <t>2024 Wall Hung Basin Price List - US Dealers</t>
    <phoneticPr fontId="1" type="noConversion"/>
  </si>
  <si>
    <t>Finish</t>
  </si>
  <si>
    <t>External Dimensions (Inch)</t>
    <phoneticPr fontId="3" type="noConversion"/>
  </si>
  <si>
    <t>Stocking Information</t>
    <phoneticPr fontId="1" type="noConversion"/>
  </si>
  <si>
    <t xml:space="preserve">Apollo Basin with Matching Pop-Up Waste, Internal Overflow, Brackets  </t>
    <phoneticPr fontId="1" type="noConversion"/>
  </si>
  <si>
    <t xml:space="preserve">Midnight Blue (MB) </t>
  </si>
  <si>
    <t>High Honed</t>
  </si>
  <si>
    <t>Stocked in Dallas Warehouse</t>
  </si>
  <si>
    <t>Forest Green (FG)</t>
  </si>
  <si>
    <t>Honed</t>
  </si>
  <si>
    <t>Custom/Non Standard</t>
  </si>
  <si>
    <t>H47243-312B11P21</t>
    <phoneticPr fontId="1" type="noConversion"/>
  </si>
  <si>
    <t>Honed</t>
    <phoneticPr fontId="1" type="noConversion"/>
  </si>
  <si>
    <t>H47243-344Y11P92</t>
    <phoneticPr fontId="34" type="noConversion"/>
  </si>
  <si>
    <t>H47243-343Y14P91</t>
    <phoneticPr fontId="34" type="noConversion"/>
  </si>
  <si>
    <t>23.62" L X 13.78" W X 18.59" H</t>
  </si>
  <si>
    <t>Stocked Apollo Basins come with (3) predrilled holes. Refer to specification sheet for details</t>
    <phoneticPr fontId="1" type="noConversion"/>
  </si>
  <si>
    <t>H47243-342Y11P90</t>
    <phoneticPr fontId="39" type="noConversion"/>
  </si>
  <si>
    <t>Brick (BR)</t>
  </si>
  <si>
    <t>Leather (LE)</t>
  </si>
  <si>
    <t>Olive Green (OG)</t>
  </si>
  <si>
    <t>Plaster Pink (PP)</t>
    <phoneticPr fontId="1" type="noConversion"/>
  </si>
  <si>
    <t xml:space="preserve">Ayla Basin with Matching Pop-Up Waste, Internal Overflow, Brackets,     </t>
    <phoneticPr fontId="1" type="noConversion"/>
  </si>
  <si>
    <t xml:space="preserve">Forest Green (FG) </t>
  </si>
  <si>
    <t>Custom/ Non Standard</t>
  </si>
  <si>
    <t>H47242-312B11P21</t>
    <phoneticPr fontId="1" type="noConversion"/>
  </si>
  <si>
    <t>H47242-344Y11P92</t>
    <phoneticPr fontId="34" type="noConversion"/>
  </si>
  <si>
    <t>H47242-343Y14P91</t>
    <phoneticPr fontId="34" type="noConversion"/>
  </si>
  <si>
    <t>17.72" L X 11.82" W X 7.90" H</t>
  </si>
  <si>
    <t>H47242-342Y11P90</t>
    <phoneticPr fontId="39" type="noConversion"/>
  </si>
  <si>
    <t>Plaster Pink (PP)</t>
  </si>
  <si>
    <t xml:space="preserve">Deck Basin with Matching Pop-Up Waste, Internal Overflow, Brackets, </t>
    <phoneticPr fontId="1" type="noConversion"/>
  </si>
  <si>
    <t>H47241-312B11P21</t>
    <phoneticPr fontId="1" type="noConversion"/>
  </si>
  <si>
    <t>H47241-344Y11P92</t>
    <phoneticPr fontId="34" type="noConversion"/>
  </si>
  <si>
    <t>H47241-343Y14P91</t>
    <phoneticPr fontId="34" type="noConversion"/>
  </si>
  <si>
    <t>22.04" L X 11.81" W X 7.10" H</t>
  </si>
  <si>
    <t>H47241-342Y11P90</t>
    <phoneticPr fontId="39" type="noConversion"/>
  </si>
  <si>
    <t xml:space="preserve">Jura Basin with Matching Pop-Up Waste, Internal Overflow, Brackets  </t>
    <phoneticPr fontId="1" type="noConversion"/>
  </si>
  <si>
    <t>H47244-312B11P21</t>
    <phoneticPr fontId="1" type="noConversion"/>
  </si>
  <si>
    <t>H47244-344Y11P92</t>
    <phoneticPr fontId="34" type="noConversion"/>
  </si>
  <si>
    <t>H47244-343Y14P91</t>
    <phoneticPr fontId="34" type="noConversion"/>
  </si>
  <si>
    <t xml:space="preserve">16.93" L X 13.78" W X 7.10" H </t>
  </si>
  <si>
    <t>H47244-342Y11P90</t>
    <phoneticPr fontId="39" type="noConversion"/>
  </si>
  <si>
    <t xml:space="preserve">CLAYBROOK INTERIORS 2024 FLAT FREIGHT PROGRAM </t>
    <phoneticPr fontId="3" type="noConversion"/>
  </si>
  <si>
    <r>
      <rPr>
        <b/>
        <sz val="12"/>
        <color theme="1"/>
        <rFont val="Calibri Light (Headings)"/>
      </rPr>
      <t>QUICK SHIP PROGRAM:</t>
    </r>
    <r>
      <rPr>
        <sz val="12"/>
        <color theme="1"/>
        <rFont val="Calibri Light (Headings)"/>
      </rPr>
      <t xml:space="preserve">  For 2024, Claybrook Interiors offers dealers the option to select a reduced lead time for Non-Stocking Marbleform © basins. Quick Ship freight includes direct shipment from Claybrook Interiors’ factory to site. Estimated lead times is 6-8 weeks. Please indicate this selection on PO.</t>
    </r>
    <phoneticPr fontId="3" type="noConversion"/>
  </si>
  <si>
    <r>
      <rPr>
        <b/>
        <sz val="12"/>
        <color theme="1"/>
        <rFont val="Calibri Light"/>
        <family val="2"/>
        <scheme val="major"/>
      </rPr>
      <t xml:space="preserve">PICKING UP AT CLAYBROOK WAREHOUSE: </t>
    </r>
    <r>
      <rPr>
        <sz val="12"/>
        <color theme="1"/>
        <rFont val="Calibri Light"/>
        <family val="2"/>
        <scheme val="major"/>
      </rPr>
      <t xml:space="preserve">  Dealer can select the option to pick up at the US Claybrook warehouse. When submitting the PO, dealer must provide carrier information and BOL for shipment. Shipments can only be held at warehouse for 30 days. Shipments can be picked up at </t>
    </r>
    <r>
      <rPr>
        <b/>
        <sz val="12"/>
        <color theme="1"/>
        <rFont val="Calibri Light"/>
        <family val="2"/>
        <scheme val="major"/>
      </rPr>
      <t>BFS Services, 500 Airline Dr Suite #40, Coppell, TX 75019</t>
    </r>
    <phoneticPr fontId="3" type="noConversion"/>
  </si>
  <si>
    <r>
      <rPr>
        <b/>
        <sz val="12"/>
        <color theme="1"/>
        <rFont val="Calibri Light (Headings)"/>
      </rPr>
      <t>FREIGHT DETAILS:</t>
    </r>
    <r>
      <rPr>
        <sz val="12"/>
        <color theme="1"/>
        <rFont val="Calibri Light (Headings)"/>
      </rPr>
      <t xml:space="preserve">  Pricing includes stocking and non-stocking items. For non-stocking items, product is consolidated on container and will ship from factory to Dallas warehouse. After arrival to Dallas warehouse the shipment will be dispatched to final destination. Tubs are shipped via LTL and basins are shipped via courier. </t>
    </r>
    <phoneticPr fontId="3" type="noConversion"/>
  </si>
  <si>
    <r>
      <rPr>
        <b/>
        <sz val="12"/>
        <color theme="1"/>
        <rFont val="Calibri Light"/>
        <family val="2"/>
        <scheme val="major"/>
      </rPr>
      <t xml:space="preserve">RESIDENTIAL DELIVERIES:  </t>
    </r>
    <r>
      <rPr>
        <sz val="12"/>
        <color theme="1"/>
        <rFont val="Calibri Light"/>
        <family val="2"/>
        <scheme val="major"/>
      </rPr>
      <t xml:space="preserve">Residential deliveries includes lift gate and pallet jack. Deliveries can only be made curbside or to a drive way. If residential site has special site circumstances (narrow driveway, alleyway, delivery, gravel driveway, etc.) please contact Claybrook for a custom quote. For residential deliveries, someone must be present on-site to receive product. At time of submitting PO, dealer must provide the point-of-contact name and phone number.                                                                                                                                                                                                                                                                  </t>
    </r>
    <phoneticPr fontId="3" type="noConversion"/>
  </si>
  <si>
    <t xml:space="preserve"> </t>
  </si>
  <si>
    <t>FLAT RATE PER UNIT</t>
  </si>
  <si>
    <r>
      <t xml:space="preserve">DELIVERY FROM CLAYBROOK DALLAS WAREHOUSE                                                            </t>
    </r>
    <r>
      <rPr>
        <b/>
        <i/>
        <sz val="12"/>
        <color rgb="FFFF0000"/>
        <rFont val="Calibri Light"/>
        <family val="2"/>
        <scheme val="major"/>
      </rPr>
      <t xml:space="preserve">refer to remark below for residential deliveries </t>
    </r>
  </si>
  <si>
    <t>QUICKSHIP OPTION</t>
  </si>
  <si>
    <t>MARBLEFORM © BATHTUBS              (per unit)</t>
  </si>
  <si>
    <t>MARBLEFORM © COUNTERTOP BASINS (per unit)</t>
  </si>
  <si>
    <t>MARBLEFORM ©
FREE STANDING BASINS (per unit)</t>
  </si>
  <si>
    <t xml:space="preserve">NATURAL STONE BASINS (per unit) </t>
  </si>
  <si>
    <t>MARBLEFORM © WALL HUNG BASINS (per unit)</t>
  </si>
  <si>
    <t xml:space="preserve"> NON-STOCKING MARBLEFORM © WALL HUNG BASINS (per unit)</t>
    <phoneticPr fontId="3" type="noConversion"/>
  </si>
  <si>
    <t xml:space="preserve">NON-STOCKING MARBLEFORM © COUNTERTOP BASINS (per unit)         </t>
  </si>
  <si>
    <r>
      <rPr>
        <b/>
        <i/>
        <sz val="12"/>
        <color rgb="FFFF0000"/>
        <rFont val="Calibri Light"/>
        <family val="2"/>
        <scheme val="major"/>
      </rPr>
      <t xml:space="preserve">Remark: </t>
    </r>
    <r>
      <rPr>
        <i/>
        <sz val="12"/>
        <color theme="1"/>
        <rFont val="Calibri Light"/>
        <family val="2"/>
        <scheme val="major"/>
      </rPr>
      <t xml:space="preserve">For Residential Deliveries, add </t>
    </r>
    <r>
      <rPr>
        <i/>
        <sz val="12"/>
        <color rgb="FFFF0000"/>
        <rFont val="Calibri Light"/>
        <family val="2"/>
        <scheme val="major"/>
      </rPr>
      <t>$175 per unit</t>
    </r>
    <r>
      <rPr>
        <i/>
        <sz val="12"/>
        <color theme="1"/>
        <rFont val="Calibri Light"/>
        <family val="2"/>
        <scheme val="major"/>
      </rPr>
      <t xml:space="preserve"> to the above costs </t>
    </r>
  </si>
  <si>
    <t>H45401-312Y11P21</t>
  </si>
  <si>
    <t>H45401-310Y14P19</t>
  </si>
  <si>
    <t>H45401-344Y11P92</t>
  </si>
  <si>
    <t>H45401-343Y14P91</t>
  </si>
  <si>
    <t>H45401-307Y11P16</t>
  </si>
  <si>
    <t>H45401-305Y11P14</t>
  </si>
  <si>
    <t>H45401-315Y11P24</t>
  </si>
  <si>
    <t>H45401-303Y11P12</t>
  </si>
  <si>
    <t>H45401-342Y11P90</t>
  </si>
  <si>
    <t>H45401-308Y14P17</t>
  </si>
  <si>
    <t>H45401-306Y11P27</t>
  </si>
  <si>
    <t>H45401-309Y14P18</t>
  </si>
  <si>
    <t>H45401-331Y11P80</t>
  </si>
  <si>
    <t>H45401-326Y14P76</t>
  </si>
  <si>
    <t>H45401-325Y14P75</t>
  </si>
  <si>
    <t>H45401-324Y14P74</t>
  </si>
  <si>
    <t>H45401-328Y11P78</t>
  </si>
  <si>
    <t>H45401-329Y14P79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</si>
</sst>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quot;¥&quot;* #,##0.00_ ;_ &quot;¥&quot;* \-#,##0.00_ ;_ &quot;¥&quot;* &quot;-&quot;??_ ;_ @_ "/>
    <numFmt numFmtId="165" formatCode="_(&quot;US$&quot;* #,##0_);_(&quot;US$&quot;* \(#,##0\);_(&quot;US$&quot;* &quot;-&quot;_);_(@_)"/>
  </numFmts>
  <fonts count="46">
    <font>
      <sz val="12"/>
      <color theme="1"/>
      <name val="Calibri"/>
      <family val="2"/>
      <scheme val="minor"/>
    </font>
    <font>
      <sz val="8"/>
      <name val="Calibri"/>
      <family val="2"/>
      <scheme val="minor"/>
    </font>
    <font>
      <sz val="12"/>
      <color theme="1"/>
      <name val="Calibri"/>
      <family val="2"/>
      <scheme val="minor"/>
    </font>
    <font>
      <sz val="9"/>
      <name val="Calibri"/>
      <family val="3"/>
      <charset val="136"/>
      <scheme val="minor"/>
    </font>
    <font>
      <sz val="12"/>
      <color theme="1"/>
      <name val="Arial"/>
      <family val="2"/>
    </font>
    <font>
      <b/>
      <sz val="12"/>
      <color theme="1"/>
      <name val="Arial"/>
      <family val="2"/>
    </font>
    <font>
      <b/>
      <sz val="14"/>
      <color theme="1"/>
      <name val="Arial"/>
      <family val="2"/>
    </font>
    <font>
      <b/>
      <sz val="12"/>
      <color theme="1"/>
      <name val="Calibri Light (Headings)"/>
    </font>
    <font>
      <sz val="12"/>
      <color theme="1"/>
      <name val="Calibri Light (Headings)"/>
    </font>
    <font>
      <b/>
      <u/>
      <sz val="14"/>
      <color theme="1"/>
      <name val="Calibri Light"/>
      <family val="2"/>
      <scheme val="major"/>
    </font>
    <font>
      <b/>
      <sz val="14"/>
      <color theme="1"/>
      <name val="Calibri Light"/>
      <family val="2"/>
      <scheme val="major"/>
    </font>
    <font>
      <b/>
      <i/>
      <sz val="12"/>
      <color rgb="FFFF0000"/>
      <name val="Calibri Light"/>
      <family val="2"/>
      <scheme val="major"/>
    </font>
    <font>
      <sz val="12"/>
      <color theme="1"/>
      <name val="Calibri Light"/>
      <family val="2"/>
      <scheme val="major"/>
    </font>
    <font>
      <b/>
      <sz val="12"/>
      <color theme="1"/>
      <name val="Calibri Light"/>
      <family val="2"/>
      <scheme val="major"/>
    </font>
    <font>
      <b/>
      <u/>
      <sz val="12"/>
      <color theme="1"/>
      <name val="Calibri Light"/>
      <family val="2"/>
      <scheme val="major"/>
    </font>
    <font>
      <sz val="12"/>
      <color rgb="FF000000"/>
      <name val="Calibri Light"/>
      <family val="2"/>
      <scheme val="major"/>
    </font>
    <font>
      <b/>
      <sz val="12"/>
      <color rgb="FFFF0000"/>
      <name val="Calibri Light"/>
      <family val="2"/>
      <scheme val="major"/>
    </font>
    <font>
      <sz val="12"/>
      <color rgb="FFFF0000"/>
      <name val="Calibri Light"/>
      <family val="2"/>
      <scheme val="major"/>
    </font>
    <font>
      <i/>
      <sz val="12"/>
      <color theme="1"/>
      <name val="Calibri Light"/>
      <family val="2"/>
      <scheme val="major"/>
    </font>
    <font>
      <i/>
      <sz val="12"/>
      <color rgb="FFFF0000"/>
      <name val="Calibri Light"/>
      <family val="2"/>
      <scheme val="major"/>
    </font>
    <font>
      <b/>
      <sz val="20"/>
      <color theme="1"/>
      <name val="Calibri Light"/>
      <family val="2"/>
      <scheme val="major"/>
    </font>
    <font>
      <b/>
      <sz val="16"/>
      <color theme="1"/>
      <name val="Calibri Light"/>
      <family val="2"/>
      <scheme val="major"/>
    </font>
    <font>
      <sz val="14"/>
      <color theme="1"/>
      <name val="Calibri Light"/>
      <family val="2"/>
      <scheme val="major"/>
    </font>
    <font>
      <i/>
      <sz val="16"/>
      <color theme="1"/>
      <name val="Calibri Light"/>
      <family val="2"/>
      <scheme val="major"/>
    </font>
    <font>
      <sz val="16"/>
      <color theme="1"/>
      <name val="Calibri Light"/>
      <family val="2"/>
      <scheme val="major"/>
    </font>
    <font>
      <b/>
      <i/>
      <sz val="14"/>
      <color theme="1"/>
      <name val="Calibri Light"/>
      <family val="2"/>
      <scheme val="major"/>
    </font>
    <font>
      <b/>
      <sz val="13"/>
      <color theme="1"/>
      <name val="Calibri Light"/>
      <family val="2"/>
      <scheme val="major"/>
    </font>
    <font>
      <b/>
      <u/>
      <sz val="16"/>
      <color theme="1"/>
      <name val="Calibri Light"/>
      <family val="2"/>
      <scheme val="major"/>
    </font>
    <font>
      <b/>
      <sz val="14"/>
      <color rgb="FFFF0000"/>
      <name val="Calibri Light"/>
      <family val="2"/>
      <scheme val="major"/>
    </font>
    <font>
      <b/>
      <sz val="16"/>
      <color theme="1"/>
      <name val="Calibri Light (Headings)"/>
    </font>
    <font>
      <b/>
      <sz val="14"/>
      <color theme="1"/>
      <name val="Calibri Light (Headings)"/>
    </font>
    <font>
      <b/>
      <sz val="12"/>
      <color theme="1"/>
      <name val="Calibri Light"/>
      <family val="3"/>
      <charset val="134"/>
      <scheme val="major"/>
    </font>
    <font>
      <sz val="14"/>
      <color theme="1"/>
      <name val="Arial"/>
      <family val="2"/>
    </font>
    <font>
      <b/>
      <sz val="12"/>
      <color rgb="FF000000"/>
      <name val="Calibri Light"/>
      <family val="2"/>
    </font>
    <font>
      <sz val="9"/>
      <name val="Calibri"/>
      <family val="3"/>
      <charset val="134"/>
      <scheme val="minor"/>
    </font>
    <font>
      <b/>
      <sz val="12"/>
      <color rgb="FFFF0000"/>
      <name val="Calibri Light"/>
      <family val="3"/>
      <charset val="134"/>
      <scheme val="major"/>
    </font>
    <font>
      <b/>
      <sz val="14"/>
      <color theme="1"/>
      <name val="Calibri Light"/>
      <family val="3"/>
      <charset val="134"/>
      <scheme val="major"/>
    </font>
    <font>
      <b/>
      <sz val="12"/>
      <color rgb="FF000000"/>
      <name val="Calibri Light"/>
      <family val="3"/>
      <charset val="134"/>
      <scheme val="major"/>
    </font>
    <font>
      <sz val="12"/>
      <name val="新細明體"/>
      <family val="1"/>
      <charset val="136"/>
    </font>
    <font>
      <sz val="9"/>
      <name val="宋体"/>
      <family val="3"/>
      <charset val="134"/>
    </font>
    <font>
      <sz val="12"/>
      <color rgb="FFFF0000"/>
      <name val="Arial"/>
      <family val="2"/>
    </font>
    <font>
      <b/>
      <u/>
      <sz val="16"/>
      <color rgb="FFFF0000"/>
      <name val="Calibri Light"/>
      <family val="2"/>
      <scheme val="major"/>
    </font>
    <font>
      <b/>
      <sz val="12"/>
      <name val="Calibri Light"/>
      <family val="3"/>
      <charset val="134"/>
      <scheme val="major"/>
    </font>
    <font>
      <b/>
      <sz val="14"/>
      <color rgb="FFFF0000"/>
      <name val="Arial"/>
      <family val="2"/>
    </font>
    <font>
      <sz val="12"/>
      <color rgb="FFFF0000"/>
      <name val="Arial"/>
      <family val="2"/>
      <charset val="134"/>
    </font>
    <font>
      <sz val="12"/>
      <color theme="1"/>
      <name val="Calibri"/>
      <family val="3"/>
      <charset val="134"/>
      <scheme val="minor"/>
    </font>
  </fonts>
  <fills count="14">
    <fill>
      <patternFill patternType="none"/>
    </fill>
    <fill>
      <patternFill patternType="gray125"/>
    </fill>
    <fill>
      <patternFill patternType="solid">
        <fgColor theme="4" tint="0.79998168889431442"/>
        <bgColor indexed="64"/>
      </patternFill>
    </fill>
    <fill>
      <patternFill patternType="solid">
        <fgColor rgb="FFE7BBDB"/>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79">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s>
  <cellStyleXfs count="3">
    <xf numFmtId="0" fontId="0" fillId="0" borderId="0"/>
    <xf numFmtId="0" fontId="2" fillId="0" borderId="0"/>
    <xf numFmtId="0" fontId="38" fillId="0" borderId="0"/>
  </cellStyleXfs>
  <cellXfs count="536">
    <xf numFmtId="0" fontId="0" fillId="0" borderId="0" xfId="0"/>
    <xf numFmtId="0" fontId="4" fillId="0" borderId="0" xfId="0" applyFont="1"/>
    <xf numFmtId="0" fontId="4" fillId="0" borderId="0" xfId="0" applyFont="1" applyAlignment="1">
      <alignment vertical="center"/>
    </xf>
    <xf numFmtId="0" fontId="5" fillId="0" borderId="0" xfId="0" applyFont="1"/>
    <xf numFmtId="2" fontId="4" fillId="0" borderId="0" xfId="0" applyNumberFormat="1" applyFont="1"/>
    <xf numFmtId="0" fontId="6" fillId="0" borderId="0" xfId="0" applyFont="1"/>
    <xf numFmtId="0" fontId="4" fillId="0" borderId="0" xfId="0" applyFont="1" applyAlignment="1">
      <alignment horizontal="left" vertical="center" wrapText="1"/>
    </xf>
    <xf numFmtId="0" fontId="4" fillId="0" borderId="0" xfId="0" applyFont="1" applyAlignment="1">
      <alignment vertical="top" wrapText="1"/>
    </xf>
    <xf numFmtId="0" fontId="12" fillId="0" borderId="0" xfId="0" applyFont="1" applyAlignment="1">
      <alignment horizontal="left" vertical="center" wrapText="1"/>
    </xf>
    <xf numFmtId="0" fontId="15" fillId="6" borderId="58" xfId="0" applyFont="1" applyFill="1" applyBorder="1" applyAlignment="1">
      <alignment horizontal="center" vertical="center" wrapText="1"/>
    </xf>
    <xf numFmtId="0" fontId="16" fillId="0" borderId="0" xfId="0" applyFont="1"/>
    <xf numFmtId="0" fontId="12" fillId="0" borderId="0" xfId="0" applyFont="1"/>
    <xf numFmtId="0" fontId="12" fillId="0" borderId="57" xfId="0" applyFont="1" applyBorder="1" applyAlignment="1">
      <alignment wrapText="1"/>
    </xf>
    <xf numFmtId="0" fontId="20" fillId="0" borderId="0" xfId="0" applyFont="1"/>
    <xf numFmtId="0" fontId="21" fillId="0" borderId="0" xfId="0" applyFont="1"/>
    <xf numFmtId="0" fontId="10" fillId="0" borderId="0" xfId="0" applyFont="1" applyAlignment="1">
      <alignment vertical="center"/>
    </xf>
    <xf numFmtId="0" fontId="21" fillId="2" borderId="48" xfId="0" applyFont="1" applyFill="1" applyBorder="1" applyAlignment="1">
      <alignment horizontal="center" vertical="center"/>
    </xf>
    <xf numFmtId="0" fontId="21" fillId="2" borderId="47" xfId="0" applyFont="1" applyFill="1" applyBorder="1" applyAlignment="1">
      <alignment horizontal="center" vertical="center"/>
    </xf>
    <xf numFmtId="0" fontId="21" fillId="2" borderId="29" xfId="0" applyFont="1" applyFill="1" applyBorder="1" applyAlignment="1">
      <alignment horizontal="center" vertical="center"/>
    </xf>
    <xf numFmtId="0" fontId="21" fillId="3" borderId="42" xfId="0" applyFont="1" applyFill="1" applyBorder="1"/>
    <xf numFmtId="0" fontId="12" fillId="3" borderId="57" xfId="0" applyFont="1" applyFill="1" applyBorder="1" applyAlignment="1">
      <alignment horizontal="left" vertical="center"/>
    </xf>
    <xf numFmtId="0" fontId="12" fillId="3" borderId="43" xfId="0" applyFont="1" applyFill="1" applyBorder="1" applyAlignment="1">
      <alignment horizontal="left" vertical="center"/>
    </xf>
    <xf numFmtId="0" fontId="12" fillId="3" borderId="35" xfId="0" applyFont="1" applyFill="1" applyBorder="1" applyAlignment="1">
      <alignment horizontal="center" vertical="center"/>
    </xf>
    <xf numFmtId="0" fontId="12" fillId="3" borderId="0" xfId="0" applyFont="1" applyFill="1" applyAlignment="1">
      <alignment horizontal="center" vertical="center"/>
    </xf>
    <xf numFmtId="0" fontId="12" fillId="3" borderId="43" xfId="0" applyFont="1" applyFill="1" applyBorder="1" applyAlignment="1">
      <alignment horizontal="center" vertical="center"/>
    </xf>
    <xf numFmtId="0" fontId="12" fillId="3" borderId="44" xfId="0" applyFont="1" applyFill="1" applyBorder="1" applyAlignment="1">
      <alignment horizontal="center" vertical="center"/>
    </xf>
    <xf numFmtId="0" fontId="13" fillId="3" borderId="0" xfId="0" applyFont="1" applyFill="1" applyAlignment="1">
      <alignment horizontal="center" vertical="center"/>
    </xf>
    <xf numFmtId="0" fontId="12" fillId="4" borderId="1" xfId="0" applyFont="1" applyFill="1" applyBorder="1"/>
    <xf numFmtId="0" fontId="12" fillId="0" borderId="3" xfId="0" applyFont="1" applyBorder="1" applyAlignment="1">
      <alignment horizontal="center"/>
    </xf>
    <xf numFmtId="0" fontId="12" fillId="0" borderId="5" xfId="0" applyFont="1" applyBorder="1" applyAlignment="1">
      <alignment horizontal="center"/>
    </xf>
    <xf numFmtId="2" fontId="12" fillId="0" borderId="6" xfId="0" applyNumberFormat="1" applyFont="1" applyBorder="1" applyAlignment="1">
      <alignment horizontal="center"/>
    </xf>
    <xf numFmtId="2" fontId="12" fillId="0" borderId="4" xfId="0" applyNumberFormat="1" applyFont="1" applyBorder="1" applyAlignment="1">
      <alignment horizontal="center"/>
    </xf>
    <xf numFmtId="2" fontId="12" fillId="0" borderId="5" xfId="0" applyNumberFormat="1" applyFont="1" applyBorder="1" applyAlignment="1">
      <alignment horizontal="center"/>
    </xf>
    <xf numFmtId="44" fontId="13" fillId="0" borderId="4" xfId="0" applyNumberFormat="1" applyFont="1" applyBorder="1" applyAlignment="1">
      <alignment horizontal="center"/>
    </xf>
    <xf numFmtId="0" fontId="12" fillId="0" borderId="38" xfId="0" applyFont="1" applyBorder="1" applyAlignment="1">
      <alignment horizontal="center"/>
    </xf>
    <xf numFmtId="2" fontId="12" fillId="0" borderId="8" xfId="0" applyNumberFormat="1" applyFont="1" applyBorder="1" applyAlignment="1">
      <alignment horizontal="center"/>
    </xf>
    <xf numFmtId="2" fontId="12" fillId="0" borderId="11" xfId="0" applyNumberFormat="1" applyFont="1" applyBorder="1" applyAlignment="1">
      <alignment horizontal="center"/>
    </xf>
    <xf numFmtId="2" fontId="12" fillId="0" borderId="23" xfId="0" applyNumberFormat="1" applyFont="1" applyBorder="1" applyAlignment="1">
      <alignment horizontal="center"/>
    </xf>
    <xf numFmtId="1" fontId="12" fillId="0" borderId="63" xfId="0" applyNumberFormat="1" applyFont="1" applyBorder="1" applyAlignment="1">
      <alignment horizontal="center"/>
    </xf>
    <xf numFmtId="0" fontId="12" fillId="4" borderId="35" xfId="0" applyFont="1" applyFill="1" applyBorder="1"/>
    <xf numFmtId="0" fontId="10" fillId="0" borderId="30" xfId="0" applyFont="1" applyBorder="1" applyAlignment="1">
      <alignment horizontal="left"/>
    </xf>
    <xf numFmtId="0" fontId="12" fillId="0" borderId="16" xfId="0" applyFont="1" applyBorder="1" applyAlignment="1">
      <alignment horizontal="center"/>
    </xf>
    <xf numFmtId="0" fontId="12" fillId="0" borderId="17" xfId="0" applyFont="1" applyBorder="1" applyAlignment="1">
      <alignment horizontal="center"/>
    </xf>
    <xf numFmtId="44" fontId="13" fillId="0" borderId="2" xfId="0" applyNumberFormat="1" applyFont="1" applyBorder="1" applyAlignment="1">
      <alignment horizontal="center"/>
    </xf>
    <xf numFmtId="0" fontId="12" fillId="0" borderId="39" xfId="0" applyFont="1" applyBorder="1" applyAlignment="1">
      <alignment horizontal="center"/>
    </xf>
    <xf numFmtId="0" fontId="12" fillId="0" borderId="30" xfId="0" applyFont="1" applyBorder="1" applyAlignment="1">
      <alignment horizontal="left"/>
    </xf>
    <xf numFmtId="2" fontId="12" fillId="0" borderId="12" xfId="0" applyNumberFormat="1" applyFont="1" applyBorder="1" applyAlignment="1">
      <alignment horizontal="center"/>
    </xf>
    <xf numFmtId="2" fontId="12" fillId="0" borderId="2" xfId="0" applyNumberFormat="1" applyFont="1" applyBorder="1" applyAlignment="1">
      <alignment horizontal="center"/>
    </xf>
    <xf numFmtId="2" fontId="12" fillId="0" borderId="17" xfId="0" applyNumberFormat="1" applyFont="1" applyBorder="1" applyAlignment="1">
      <alignment horizontal="center"/>
    </xf>
    <xf numFmtId="0" fontId="12" fillId="0" borderId="51" xfId="0" applyFont="1" applyBorder="1" applyAlignment="1">
      <alignment horizontal="center"/>
    </xf>
    <xf numFmtId="0" fontId="12" fillId="4" borderId="37" xfId="0" applyFont="1" applyFill="1" applyBorder="1"/>
    <xf numFmtId="0" fontId="12" fillId="0" borderId="31" xfId="0" applyFont="1" applyBorder="1" applyAlignment="1">
      <alignment horizontal="left"/>
    </xf>
    <xf numFmtId="0" fontId="12" fillId="0" borderId="18" xfId="0" applyFont="1" applyBorder="1" applyAlignment="1">
      <alignment horizontal="center"/>
    </xf>
    <xf numFmtId="0" fontId="12" fillId="0" borderId="20" xfId="0" applyFont="1" applyBorder="1" applyAlignment="1">
      <alignment horizontal="center"/>
    </xf>
    <xf numFmtId="2" fontId="12" fillId="0" borderId="59" xfId="0" applyNumberFormat="1" applyFont="1" applyBorder="1" applyAlignment="1">
      <alignment horizontal="center"/>
    </xf>
    <xf numFmtId="2" fontId="12" fillId="0" borderId="60" xfId="0" applyNumberFormat="1" applyFont="1" applyBorder="1" applyAlignment="1">
      <alignment horizontal="center"/>
    </xf>
    <xf numFmtId="2" fontId="12" fillId="0" borderId="61" xfId="0" applyNumberFormat="1" applyFont="1" applyBorder="1" applyAlignment="1">
      <alignment horizontal="center"/>
    </xf>
    <xf numFmtId="0" fontId="12" fillId="0" borderId="40" xfId="0" applyFont="1"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2" fontId="17" fillId="0" borderId="4" xfId="0" applyNumberFormat="1" applyFont="1" applyBorder="1" applyAlignment="1">
      <alignment horizontal="center"/>
    </xf>
    <xf numFmtId="2" fontId="17" fillId="0" borderId="5" xfId="0" applyNumberFormat="1" applyFont="1" applyBorder="1" applyAlignment="1">
      <alignment horizontal="center"/>
    </xf>
    <xf numFmtId="44" fontId="16" fillId="0" borderId="6" xfId="0" applyNumberFormat="1" applyFont="1" applyBorder="1" applyAlignment="1">
      <alignment horizontal="center"/>
    </xf>
    <xf numFmtId="2" fontId="17" fillId="0" borderId="6" xfId="0" applyNumberFormat="1" applyFont="1" applyBorder="1" applyAlignment="1">
      <alignment horizontal="center"/>
    </xf>
    <xf numFmtId="1" fontId="17" fillId="0" borderId="38" xfId="0" applyNumberFormat="1" applyFont="1" applyBorder="1" applyAlignment="1">
      <alignment horizontal="center"/>
    </xf>
    <xf numFmtId="0" fontId="10" fillId="0" borderId="35" xfId="0" applyFont="1" applyBorder="1" applyAlignment="1">
      <alignment horizontal="left"/>
    </xf>
    <xf numFmtId="0" fontId="17" fillId="0" borderId="16" xfId="0" applyFont="1" applyBorder="1" applyAlignment="1">
      <alignment horizontal="center"/>
    </xf>
    <xf numFmtId="0" fontId="17" fillId="0" borderId="17" xfId="0" applyFont="1" applyBorder="1" applyAlignment="1">
      <alignment horizontal="center"/>
    </xf>
    <xf numFmtId="2" fontId="17" fillId="0" borderId="2" xfId="0" applyNumberFormat="1" applyFont="1" applyBorder="1" applyAlignment="1">
      <alignment horizontal="center"/>
    </xf>
    <xf numFmtId="2" fontId="17" fillId="0" borderId="17" xfId="0" applyNumberFormat="1" applyFont="1" applyBorder="1" applyAlignment="1">
      <alignment horizontal="center"/>
    </xf>
    <xf numFmtId="44" fontId="16" fillId="0" borderId="12" xfId="0" applyNumberFormat="1" applyFont="1" applyBorder="1" applyAlignment="1">
      <alignment horizontal="center"/>
    </xf>
    <xf numFmtId="2" fontId="17" fillId="0" borderId="12" xfId="0" applyNumberFormat="1" applyFont="1" applyBorder="1" applyAlignment="1">
      <alignment horizontal="center"/>
    </xf>
    <xf numFmtId="1" fontId="17" fillId="0" borderId="39" xfId="0" applyNumberFormat="1" applyFont="1" applyBorder="1" applyAlignment="1">
      <alignment horizontal="center"/>
    </xf>
    <xf numFmtId="0" fontId="12" fillId="0" borderId="35" xfId="0" applyFont="1" applyBorder="1" applyAlignment="1">
      <alignment horizontal="left"/>
    </xf>
    <xf numFmtId="44" fontId="13" fillId="0" borderId="12" xfId="0" applyNumberFormat="1" applyFont="1" applyBorder="1" applyAlignment="1">
      <alignment horizontal="center"/>
    </xf>
    <xf numFmtId="1" fontId="12" fillId="0" borderId="39" xfId="0" applyNumberFormat="1"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2" fontId="12" fillId="0" borderId="10" xfId="0" applyNumberFormat="1" applyFont="1" applyBorder="1" applyAlignment="1">
      <alignment horizontal="center"/>
    </xf>
    <xf numFmtId="2" fontId="12" fillId="0" borderId="22" xfId="0" applyNumberFormat="1" applyFont="1" applyBorder="1" applyAlignment="1">
      <alignment horizontal="center"/>
    </xf>
    <xf numFmtId="44" fontId="13" fillId="0" borderId="52" xfId="0" applyNumberFormat="1" applyFont="1" applyBorder="1" applyAlignment="1">
      <alignment horizontal="center"/>
    </xf>
    <xf numFmtId="0" fontId="12" fillId="0" borderId="37" xfId="0" applyFont="1" applyBorder="1" applyAlignment="1">
      <alignment horizontal="left"/>
    </xf>
    <xf numFmtId="2" fontId="12" fillId="0" borderId="19" xfId="0" applyNumberFormat="1" applyFont="1" applyBorder="1" applyAlignment="1">
      <alignment horizontal="center"/>
    </xf>
    <xf numFmtId="2" fontId="12" fillId="0" borderId="20" xfId="0" applyNumberFormat="1" applyFont="1" applyBorder="1" applyAlignment="1">
      <alignment horizontal="center"/>
    </xf>
    <xf numFmtId="44" fontId="13" fillId="0" borderId="24" xfId="0" applyNumberFormat="1" applyFont="1" applyBorder="1" applyAlignment="1">
      <alignment horizontal="center"/>
    </xf>
    <xf numFmtId="2" fontId="12" fillId="0" borderId="24" xfId="0" applyNumberFormat="1" applyFont="1" applyBorder="1" applyAlignment="1">
      <alignment horizontal="center"/>
    </xf>
    <xf numFmtId="1" fontId="12" fillId="0" borderId="40" xfId="0" applyNumberFormat="1" applyFont="1" applyBorder="1" applyAlignment="1">
      <alignment horizontal="center"/>
    </xf>
    <xf numFmtId="1" fontId="12" fillId="0" borderId="54" xfId="0" applyNumberFormat="1" applyFont="1" applyBorder="1" applyAlignment="1">
      <alignment horizontal="center"/>
    </xf>
    <xf numFmtId="1" fontId="12" fillId="0" borderId="55" xfId="0" applyNumberFormat="1" applyFont="1" applyBorder="1" applyAlignment="1">
      <alignment horizontal="center"/>
    </xf>
    <xf numFmtId="1" fontId="12" fillId="0" borderId="56" xfId="0" applyNumberFormat="1" applyFont="1" applyBorder="1" applyAlignment="1">
      <alignment horizontal="center"/>
    </xf>
    <xf numFmtId="0" fontId="10" fillId="0" borderId="31" xfId="0" applyFont="1" applyBorder="1" applyAlignment="1">
      <alignment horizontal="left"/>
    </xf>
    <xf numFmtId="0" fontId="12" fillId="0" borderId="53" xfId="0" applyFont="1" applyBorder="1" applyAlignment="1">
      <alignment horizontal="center"/>
    </xf>
    <xf numFmtId="2" fontId="17" fillId="0" borderId="11" xfId="0" applyNumberFormat="1" applyFont="1" applyBorder="1" applyAlignment="1">
      <alignment horizontal="center"/>
    </xf>
    <xf numFmtId="2" fontId="17" fillId="0" borderId="23" xfId="0" applyNumberFormat="1" applyFont="1" applyBorder="1" applyAlignment="1">
      <alignment horizontal="center"/>
    </xf>
    <xf numFmtId="2" fontId="17" fillId="0" borderId="8" xfId="0" applyNumberFormat="1" applyFont="1" applyBorder="1" applyAlignment="1">
      <alignment horizontal="center"/>
    </xf>
    <xf numFmtId="0" fontId="22" fillId="0" borderId="35" xfId="0" applyFont="1" applyBorder="1" applyAlignment="1">
      <alignment horizontal="left"/>
    </xf>
    <xf numFmtId="2" fontId="12" fillId="0" borderId="27" xfId="0" applyNumberFormat="1" applyFont="1" applyBorder="1" applyAlignment="1">
      <alignment horizontal="center"/>
    </xf>
    <xf numFmtId="0" fontId="13" fillId="0" borderId="35" xfId="0" applyFont="1" applyBorder="1" applyAlignment="1">
      <alignment horizontal="left"/>
    </xf>
    <xf numFmtId="0" fontId="12" fillId="0" borderId="62" xfId="0" applyFont="1" applyBorder="1" applyAlignment="1">
      <alignment horizontal="center"/>
    </xf>
    <xf numFmtId="2" fontId="12" fillId="0" borderId="3" xfId="0" applyNumberFormat="1" applyFont="1" applyBorder="1" applyAlignment="1">
      <alignment horizontal="center"/>
    </xf>
    <xf numFmtId="1" fontId="12" fillId="0" borderId="38" xfId="0" applyNumberFormat="1" applyFont="1" applyBorder="1" applyAlignment="1">
      <alignment horizontal="center"/>
    </xf>
    <xf numFmtId="2" fontId="12" fillId="0" borderId="52" xfId="0" applyNumberFormat="1" applyFont="1" applyBorder="1" applyAlignment="1">
      <alignment horizontal="center"/>
    </xf>
    <xf numFmtId="1" fontId="12" fillId="0" borderId="64" xfId="0" applyNumberFormat="1" applyFont="1" applyBorder="1" applyAlignment="1">
      <alignment horizontal="center"/>
    </xf>
    <xf numFmtId="1" fontId="17" fillId="0" borderId="51" xfId="0" applyNumberFormat="1" applyFont="1" applyBorder="1" applyAlignment="1">
      <alignment horizontal="center"/>
    </xf>
    <xf numFmtId="1" fontId="12" fillId="0" borderId="53" xfId="0" applyNumberFormat="1" applyFont="1" applyBorder="1" applyAlignment="1">
      <alignment horizontal="center"/>
    </xf>
    <xf numFmtId="0" fontId="12" fillId="0" borderId="27" xfId="0" applyFont="1" applyBorder="1" applyAlignment="1">
      <alignment horizontal="center"/>
    </xf>
    <xf numFmtId="0" fontId="12" fillId="0" borderId="23" xfId="0" applyFont="1" applyBorder="1" applyAlignment="1">
      <alignment horizontal="center"/>
    </xf>
    <xf numFmtId="44" fontId="13" fillId="0" borderId="8" xfId="0" applyNumberFormat="1" applyFont="1" applyBorder="1" applyAlignment="1">
      <alignment horizontal="center"/>
    </xf>
    <xf numFmtId="44" fontId="13" fillId="0" borderId="11" xfId="0" applyNumberFormat="1" applyFont="1" applyBorder="1" applyAlignment="1">
      <alignment horizontal="center"/>
    </xf>
    <xf numFmtId="1" fontId="12" fillId="0" borderId="51" xfId="0" applyNumberFormat="1" applyFont="1" applyBorder="1" applyAlignment="1">
      <alignment horizontal="center"/>
    </xf>
    <xf numFmtId="0" fontId="21" fillId="0" borderId="32" xfId="0" applyFont="1" applyBorder="1" applyAlignment="1">
      <alignment horizontal="left"/>
    </xf>
    <xf numFmtId="1" fontId="17" fillId="0" borderId="54" xfId="0" applyNumberFormat="1" applyFont="1" applyBorder="1" applyAlignment="1">
      <alignment horizontal="center"/>
    </xf>
    <xf numFmtId="0" fontId="10" fillId="0" borderId="28" xfId="0" applyFont="1" applyBorder="1" applyAlignment="1">
      <alignment horizontal="left"/>
    </xf>
    <xf numFmtId="1" fontId="17" fillId="0" borderId="55" xfId="0" applyNumberFormat="1" applyFont="1" applyBorder="1" applyAlignment="1">
      <alignment horizontal="center"/>
    </xf>
    <xf numFmtId="0" fontId="10" fillId="0" borderId="58" xfId="0" applyFont="1" applyBorder="1" applyAlignment="1">
      <alignment horizontal="left"/>
    </xf>
    <xf numFmtId="0" fontId="12" fillId="4" borderId="7" xfId="0" applyFont="1" applyFill="1" applyBorder="1"/>
    <xf numFmtId="2" fontId="17" fillId="0" borderId="25" xfId="0" applyNumberFormat="1" applyFont="1" applyBorder="1" applyAlignment="1">
      <alignment horizontal="center"/>
    </xf>
    <xf numFmtId="0" fontId="12" fillId="4" borderId="30" xfId="0" applyFont="1" applyFill="1" applyBorder="1"/>
    <xf numFmtId="0" fontId="10" fillId="0" borderId="0" xfId="0" applyFont="1" applyAlignment="1">
      <alignment horizontal="left"/>
    </xf>
    <xf numFmtId="2" fontId="17" fillId="0" borderId="9" xfId="0" applyNumberFormat="1" applyFont="1" applyBorder="1" applyAlignment="1">
      <alignment horizontal="center"/>
    </xf>
    <xf numFmtId="0" fontId="12" fillId="0" borderId="0" xfId="0" applyFont="1" applyAlignment="1">
      <alignment horizontal="left"/>
    </xf>
    <xf numFmtId="2" fontId="12" fillId="0" borderId="9" xfId="0" applyNumberFormat="1" applyFont="1" applyBorder="1" applyAlignment="1">
      <alignment horizontal="center"/>
    </xf>
    <xf numFmtId="0" fontId="12" fillId="4" borderId="31" xfId="0" applyFont="1" applyFill="1" applyBorder="1"/>
    <xf numFmtId="0" fontId="12" fillId="0" borderId="65" xfId="0" applyFont="1" applyBorder="1" applyAlignment="1">
      <alignment horizontal="left"/>
    </xf>
    <xf numFmtId="2" fontId="12" fillId="0" borderId="34" xfId="0" applyNumberFormat="1" applyFont="1" applyBorder="1" applyAlignment="1">
      <alignment horizontal="center"/>
    </xf>
    <xf numFmtId="0" fontId="24" fillId="0" borderId="43" xfId="0" applyFont="1" applyBorder="1" applyAlignment="1">
      <alignment horizontal="center" vertical="center"/>
    </xf>
    <xf numFmtId="0" fontId="13" fillId="0" borderId="43" xfId="0" applyFont="1" applyBorder="1"/>
    <xf numFmtId="0" fontId="12" fillId="0" borderId="44" xfId="0" applyFont="1" applyBorder="1"/>
    <xf numFmtId="0" fontId="12" fillId="0" borderId="65" xfId="0" applyFont="1" applyBorder="1"/>
    <xf numFmtId="0" fontId="12" fillId="0" borderId="62" xfId="0" applyFont="1" applyBorder="1"/>
    <xf numFmtId="0" fontId="13" fillId="0" borderId="0" xfId="0" applyFont="1"/>
    <xf numFmtId="2" fontId="12" fillId="0" borderId="0" xfId="0" applyNumberFormat="1" applyFont="1"/>
    <xf numFmtId="2" fontId="12" fillId="3" borderId="43" xfId="0" applyNumberFormat="1" applyFont="1" applyFill="1" applyBorder="1" applyAlignment="1">
      <alignment horizontal="center" vertical="center"/>
    </xf>
    <xf numFmtId="1" fontId="12" fillId="3" borderId="44" xfId="0" applyNumberFormat="1" applyFont="1" applyFill="1" applyBorder="1" applyAlignment="1">
      <alignment horizontal="center" vertical="center"/>
    </xf>
    <xf numFmtId="1" fontId="12" fillId="0" borderId="31" xfId="0" applyNumberFormat="1" applyFont="1" applyBorder="1" applyAlignment="1">
      <alignment horizontal="center"/>
    </xf>
    <xf numFmtId="0" fontId="10" fillId="0" borderId="37" xfId="0" applyFont="1" applyBorder="1" applyAlignment="1">
      <alignment horizontal="left"/>
    </xf>
    <xf numFmtId="2" fontId="12" fillId="0" borderId="48" xfId="0" applyNumberFormat="1" applyFont="1" applyBorder="1" applyAlignment="1">
      <alignment horizontal="center"/>
    </xf>
    <xf numFmtId="2" fontId="12" fillId="0" borderId="47" xfId="0" applyNumberFormat="1" applyFont="1" applyBorder="1" applyAlignment="1">
      <alignment horizontal="center"/>
    </xf>
    <xf numFmtId="2" fontId="12" fillId="0" borderId="29" xfId="0" applyNumberFormat="1" applyFont="1" applyBorder="1" applyAlignment="1">
      <alignment horizontal="center"/>
    </xf>
    <xf numFmtId="1" fontId="12" fillId="0" borderId="20" xfId="0" applyNumberFormat="1" applyFont="1" applyBorder="1" applyAlignment="1">
      <alignment horizontal="center"/>
    </xf>
    <xf numFmtId="0" fontId="26" fillId="3" borderId="42" xfId="0" applyFont="1" applyFill="1" applyBorder="1"/>
    <xf numFmtId="0" fontId="26" fillId="3" borderId="50" xfId="0" applyFont="1" applyFill="1" applyBorder="1"/>
    <xf numFmtId="0" fontId="12" fillId="0" borderId="31" xfId="0" applyFont="1" applyBorder="1"/>
    <xf numFmtId="0" fontId="10" fillId="0" borderId="58" xfId="0" applyFont="1" applyBorder="1" applyAlignment="1">
      <alignment horizontal="left" vertical="center" wrapText="1"/>
    </xf>
    <xf numFmtId="2" fontId="12" fillId="0" borderId="45" xfId="0" applyNumberFormat="1" applyFont="1" applyBorder="1" applyAlignment="1">
      <alignment horizontal="center" vertical="center"/>
    </xf>
    <xf numFmtId="2" fontId="12" fillId="0" borderId="14" xfId="0" applyNumberFormat="1" applyFont="1" applyBorder="1" applyAlignment="1">
      <alignment horizontal="center" vertical="center"/>
    </xf>
    <xf numFmtId="2" fontId="12" fillId="0" borderId="15" xfId="0" applyNumberFormat="1" applyFont="1" applyBorder="1" applyAlignment="1">
      <alignment horizontal="center" vertical="center"/>
    </xf>
    <xf numFmtId="1" fontId="12" fillId="0" borderId="44" xfId="0" applyNumberFormat="1" applyFont="1" applyBorder="1" applyAlignment="1">
      <alignment horizontal="center" vertical="center"/>
    </xf>
    <xf numFmtId="0" fontId="12" fillId="0" borderId="50" xfId="0" applyFont="1" applyBorder="1"/>
    <xf numFmtId="2" fontId="12" fillId="0" borderId="59" xfId="0" applyNumberFormat="1" applyFont="1" applyBorder="1" applyAlignment="1">
      <alignment horizontal="center" vertical="center"/>
    </xf>
    <xf numFmtId="2" fontId="12" fillId="0" borderId="60" xfId="0" applyNumberFormat="1" applyFont="1" applyBorder="1" applyAlignment="1">
      <alignment horizontal="center" vertical="center"/>
    </xf>
    <xf numFmtId="2" fontId="12" fillId="0" borderId="61" xfId="0" applyNumberFormat="1" applyFont="1" applyBorder="1" applyAlignment="1">
      <alignment horizontal="center" vertical="center"/>
    </xf>
    <xf numFmtId="1" fontId="12" fillId="0" borderId="62" xfId="0" applyNumberFormat="1" applyFont="1" applyBorder="1" applyAlignment="1">
      <alignment horizontal="center" vertical="center"/>
    </xf>
    <xf numFmtId="0" fontId="10" fillId="0" borderId="50" xfId="0" applyFont="1" applyBorder="1" applyAlignment="1">
      <alignment horizontal="left" vertical="center" wrapText="1"/>
    </xf>
    <xf numFmtId="0" fontId="10" fillId="0" borderId="31" xfId="0" applyFont="1" applyBorder="1" applyAlignment="1">
      <alignment horizontal="left" vertical="center" wrapText="1"/>
    </xf>
    <xf numFmtId="44" fontId="12" fillId="0" borderId="49" xfId="0" applyNumberFormat="1" applyFont="1" applyBorder="1" applyAlignment="1">
      <alignment horizontal="center"/>
    </xf>
    <xf numFmtId="0" fontId="12" fillId="0" borderId="49" xfId="0" applyFont="1" applyBorder="1" applyAlignment="1">
      <alignment horizontal="center" vertical="center"/>
    </xf>
    <xf numFmtId="0" fontId="12" fillId="0" borderId="39" xfId="0" applyFont="1" applyBorder="1" applyAlignment="1">
      <alignment horizontal="center" vertical="center"/>
    </xf>
    <xf numFmtId="0" fontId="17" fillId="0" borderId="39" xfId="0" applyFont="1" applyBorder="1" applyAlignment="1">
      <alignment horizontal="center" vertical="center"/>
    </xf>
    <xf numFmtId="44" fontId="12" fillId="0" borderId="39" xfId="0" applyNumberFormat="1" applyFont="1" applyBorder="1" applyAlignment="1">
      <alignment horizontal="center"/>
    </xf>
    <xf numFmtId="44" fontId="12" fillId="0" borderId="53" xfId="0" applyNumberFormat="1" applyFont="1" applyBorder="1" applyAlignment="1">
      <alignment horizontal="center"/>
    </xf>
    <xf numFmtId="44" fontId="12" fillId="0" borderId="51" xfId="0" applyNumberFormat="1" applyFont="1" applyBorder="1" applyAlignment="1">
      <alignment horizontal="center"/>
    </xf>
    <xf numFmtId="44" fontId="17" fillId="0" borderId="51" xfId="0" applyNumberFormat="1" applyFont="1" applyBorder="1" applyAlignment="1">
      <alignment horizontal="center"/>
    </xf>
    <xf numFmtId="0" fontId="23" fillId="0" borderId="37" xfId="0" applyFont="1" applyBorder="1" applyAlignment="1">
      <alignment vertical="center"/>
    </xf>
    <xf numFmtId="0" fontId="24" fillId="0" borderId="65" xfId="0" applyFont="1" applyBorder="1" applyAlignment="1">
      <alignment horizontal="left" vertical="center"/>
    </xf>
    <xf numFmtId="2" fontId="12" fillId="0" borderId="65" xfId="0" applyNumberFormat="1" applyFont="1" applyBorder="1"/>
    <xf numFmtId="0" fontId="26" fillId="3" borderId="44" xfId="0" applyFont="1" applyFill="1" applyBorder="1"/>
    <xf numFmtId="0" fontId="27" fillId="0" borderId="7" xfId="0" applyFont="1" applyBorder="1" applyAlignment="1">
      <alignment horizontal="left"/>
    </xf>
    <xf numFmtId="0" fontId="27" fillId="0" borderId="1" xfId="0" applyFont="1" applyBorder="1" applyAlignment="1">
      <alignment horizontal="left"/>
    </xf>
    <xf numFmtId="0" fontId="27" fillId="0" borderId="1" xfId="0" applyFont="1" applyBorder="1" applyAlignment="1">
      <alignment horizontal="left" vertical="center"/>
    </xf>
    <xf numFmtId="0" fontId="27" fillId="0" borderId="57" xfId="0" applyFont="1" applyBorder="1" applyAlignment="1">
      <alignment horizontal="left"/>
    </xf>
    <xf numFmtId="0" fontId="23" fillId="0" borderId="42" xfId="0" applyFont="1" applyBorder="1" applyAlignment="1">
      <alignment horizontal="left"/>
    </xf>
    <xf numFmtId="0" fontId="13" fillId="0" borderId="60" xfId="0" applyFont="1" applyBorder="1" applyAlignment="1">
      <alignment horizontal="center" vertical="center"/>
    </xf>
    <xf numFmtId="0" fontId="13" fillId="0" borderId="14" xfId="0" applyFont="1" applyBorder="1" applyAlignment="1">
      <alignment horizontal="center" vertical="center"/>
    </xf>
    <xf numFmtId="44" fontId="16" fillId="0" borderId="25" xfId="0" applyNumberFormat="1" applyFont="1" applyBorder="1" applyAlignment="1">
      <alignment horizontal="center"/>
    </xf>
    <xf numFmtId="44" fontId="16" fillId="0" borderId="9" xfId="0" applyNumberFormat="1" applyFont="1" applyBorder="1" applyAlignment="1">
      <alignment horizontal="center"/>
    </xf>
    <xf numFmtId="44" fontId="13" fillId="0" borderId="9" xfId="0" applyNumberFormat="1" applyFont="1" applyBorder="1" applyAlignment="1">
      <alignment horizontal="center"/>
    </xf>
    <xf numFmtId="44" fontId="13" fillId="0" borderId="34" xfId="0" applyNumberFormat="1" applyFont="1" applyBorder="1" applyAlignment="1">
      <alignment horizontal="center"/>
    </xf>
    <xf numFmtId="44" fontId="13" fillId="0" borderId="26" xfId="0" applyNumberFormat="1" applyFont="1" applyBorder="1" applyAlignment="1">
      <alignment horizontal="center"/>
    </xf>
    <xf numFmtId="44" fontId="13" fillId="0" borderId="33" xfId="0" applyNumberFormat="1" applyFont="1" applyBorder="1" applyAlignment="1">
      <alignment horizontal="center"/>
    </xf>
    <xf numFmtId="0" fontId="12" fillId="0" borderId="58" xfId="0" applyFont="1" applyBorder="1" applyAlignment="1">
      <alignment horizontal="center"/>
    </xf>
    <xf numFmtId="0" fontId="12" fillId="0" borderId="61" xfId="0" applyFont="1" applyBorder="1" applyAlignment="1">
      <alignment horizontal="center"/>
    </xf>
    <xf numFmtId="44" fontId="13" fillId="0" borderId="60" xfId="0" applyNumberFormat="1" applyFont="1" applyBorder="1" applyAlignment="1">
      <alignment horizontal="center"/>
    </xf>
    <xf numFmtId="2" fontId="12" fillId="0" borderId="28" xfId="0" applyNumberFormat="1" applyFont="1" applyBorder="1" applyAlignment="1">
      <alignment horizontal="center"/>
    </xf>
    <xf numFmtId="1" fontId="12" fillId="0" borderId="30" xfId="0" applyNumberFormat="1" applyFont="1" applyBorder="1" applyAlignment="1">
      <alignment horizontal="center"/>
    </xf>
    <xf numFmtId="1" fontId="12" fillId="0" borderId="49" xfId="0" applyNumberFormat="1" applyFont="1" applyBorder="1" applyAlignment="1">
      <alignment horizontal="center"/>
    </xf>
    <xf numFmtId="44" fontId="13" fillId="0" borderId="59" xfId="0" applyNumberFormat="1" applyFont="1" applyBorder="1" applyAlignment="1">
      <alignment horizontal="center"/>
    </xf>
    <xf numFmtId="44" fontId="13" fillId="0" borderId="66" xfId="0" applyNumberFormat="1" applyFont="1" applyBorder="1" applyAlignment="1">
      <alignment horizontal="center"/>
    </xf>
    <xf numFmtId="44" fontId="13" fillId="0" borderId="25" xfId="0" applyNumberFormat="1" applyFont="1" applyBorder="1" applyAlignment="1">
      <alignment horizontal="center"/>
    </xf>
    <xf numFmtId="0" fontId="17" fillId="0" borderId="38" xfId="0" applyFont="1" applyBorder="1" applyAlignment="1">
      <alignment horizontal="center"/>
    </xf>
    <xf numFmtId="0" fontId="17" fillId="0" borderId="39" xfId="0" applyFont="1" applyBorder="1" applyAlignment="1">
      <alignment horizontal="center"/>
    </xf>
    <xf numFmtId="0" fontId="13" fillId="3" borderId="35" xfId="0" applyFont="1" applyFill="1" applyBorder="1" applyAlignment="1">
      <alignment horizontal="center" vertical="center"/>
    </xf>
    <xf numFmtId="0" fontId="13" fillId="3" borderId="49" xfId="0" applyFont="1" applyFill="1" applyBorder="1" applyAlignment="1">
      <alignment horizontal="center" vertical="center"/>
    </xf>
    <xf numFmtId="44" fontId="13" fillId="0" borderId="42" xfId="0" applyNumberFormat="1" applyFont="1" applyBorder="1" applyAlignment="1">
      <alignment horizontal="center" vertical="center"/>
    </xf>
    <xf numFmtId="44" fontId="13" fillId="10" borderId="54" xfId="0" applyNumberFormat="1" applyFont="1" applyFill="1" applyBorder="1" applyAlignment="1">
      <alignment horizontal="center"/>
    </xf>
    <xf numFmtId="44" fontId="13" fillId="10" borderId="38" xfId="0" applyNumberFormat="1" applyFont="1" applyFill="1" applyBorder="1" applyAlignment="1">
      <alignment horizontal="center"/>
    </xf>
    <xf numFmtId="44" fontId="13" fillId="11" borderId="55" xfId="0" applyNumberFormat="1" applyFont="1" applyFill="1" applyBorder="1" applyAlignment="1">
      <alignment horizontal="center"/>
    </xf>
    <xf numFmtId="44" fontId="13" fillId="11" borderId="39" xfId="0" applyNumberFormat="1" applyFont="1" applyFill="1" applyBorder="1" applyAlignment="1">
      <alignment horizontal="center"/>
    </xf>
    <xf numFmtId="44" fontId="13" fillId="7" borderId="63" xfId="0" applyNumberFormat="1" applyFont="1" applyFill="1" applyBorder="1" applyAlignment="1">
      <alignment horizontal="center"/>
    </xf>
    <xf numFmtId="44" fontId="13" fillId="7" borderId="39" xfId="0" applyNumberFormat="1" applyFont="1" applyFill="1" applyBorder="1" applyAlignment="1">
      <alignment horizontal="center"/>
    </xf>
    <xf numFmtId="44" fontId="13" fillId="8" borderId="31" xfId="0" applyNumberFormat="1" applyFont="1" applyFill="1" applyBorder="1" applyAlignment="1">
      <alignment horizontal="center"/>
    </xf>
    <xf numFmtId="44" fontId="13" fillId="8" borderId="40" xfId="0" applyNumberFormat="1" applyFont="1" applyFill="1" applyBorder="1" applyAlignment="1">
      <alignment horizontal="center"/>
    </xf>
    <xf numFmtId="0" fontId="4" fillId="0" borderId="0" xfId="0" applyFont="1" applyAlignment="1">
      <alignment horizontal="center" vertical="center"/>
    </xf>
    <xf numFmtId="44" fontId="13" fillId="10" borderId="3" xfId="0" applyNumberFormat="1" applyFont="1" applyFill="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44" fontId="16" fillId="10" borderId="54" xfId="0" applyNumberFormat="1" applyFont="1" applyFill="1" applyBorder="1" applyAlignment="1">
      <alignment horizontal="center"/>
    </xf>
    <xf numFmtId="44" fontId="16" fillId="10" borderId="38" xfId="0" applyNumberFormat="1" applyFont="1" applyFill="1" applyBorder="1" applyAlignment="1">
      <alignment horizontal="center"/>
    </xf>
    <xf numFmtId="44" fontId="13" fillId="11" borderId="4" xfId="0" applyNumberFormat="1" applyFont="1" applyFill="1" applyBorder="1" applyAlignment="1">
      <alignment horizontal="center" vertical="center" wrapText="1"/>
    </xf>
    <xf numFmtId="44" fontId="13" fillId="8" borderId="29" xfId="0" applyNumberFormat="1" applyFont="1" applyFill="1" applyBorder="1" applyAlignment="1">
      <alignment horizontal="center" vertical="center" wrapText="1"/>
    </xf>
    <xf numFmtId="0" fontId="32" fillId="0" borderId="50" xfId="0" applyFont="1" applyBorder="1" applyAlignment="1">
      <alignment horizontal="center" vertical="center"/>
    </xf>
    <xf numFmtId="0" fontId="32" fillId="0" borderId="31" xfId="0" applyFont="1" applyBorder="1" applyAlignment="1">
      <alignment horizontal="center" vertical="center"/>
    </xf>
    <xf numFmtId="44" fontId="13" fillId="8" borderId="5" xfId="0" applyNumberFormat="1" applyFont="1" applyFill="1" applyBorder="1" applyAlignment="1">
      <alignment horizontal="center" vertical="center" wrapText="1"/>
    </xf>
    <xf numFmtId="44" fontId="13" fillId="12" borderId="5" xfId="0" applyNumberFormat="1" applyFont="1" applyFill="1" applyBorder="1" applyAlignment="1">
      <alignment horizontal="center" vertical="center" wrapText="1"/>
    </xf>
    <xf numFmtId="44" fontId="13" fillId="12" borderId="29" xfId="0" applyNumberFormat="1" applyFont="1" applyFill="1" applyBorder="1" applyAlignment="1">
      <alignment horizontal="center" vertical="center" wrapText="1"/>
    </xf>
    <xf numFmtId="0" fontId="4" fillId="0" borderId="19" xfId="0" applyFont="1" applyBorder="1" applyAlignment="1">
      <alignment horizontal="center" vertical="center" wrapText="1"/>
    </xf>
    <xf numFmtId="0" fontId="32" fillId="0" borderId="7" xfId="0" applyFont="1" applyBorder="1" applyAlignment="1">
      <alignment horizontal="center" vertical="center"/>
    </xf>
    <xf numFmtId="44" fontId="13" fillId="10" borderId="32" xfId="0" applyNumberFormat="1" applyFont="1" applyFill="1" applyBorder="1" applyAlignment="1">
      <alignment horizontal="center" vertical="center"/>
    </xf>
    <xf numFmtId="44" fontId="13" fillId="11" borderId="69" xfId="0" applyNumberFormat="1" applyFont="1" applyFill="1" applyBorder="1" applyAlignment="1">
      <alignment horizontal="center" vertical="center"/>
    </xf>
    <xf numFmtId="44" fontId="13" fillId="12" borderId="70" xfId="0" applyNumberFormat="1" applyFont="1" applyFill="1" applyBorder="1" applyAlignment="1">
      <alignment horizontal="center" vertical="center"/>
    </xf>
    <xf numFmtId="44" fontId="13" fillId="8" borderId="70" xfId="0" applyNumberFormat="1" applyFont="1" applyFill="1" applyBorder="1" applyAlignment="1">
      <alignment horizontal="center" vertical="center" wrapText="1"/>
    </xf>
    <xf numFmtId="44" fontId="13" fillId="10" borderId="27" xfId="0" applyNumberFormat="1" applyFont="1" applyFill="1" applyBorder="1" applyAlignment="1">
      <alignment horizontal="center" vertical="center"/>
    </xf>
    <xf numFmtId="44" fontId="13" fillId="11" borderId="11" xfId="0" applyNumberFormat="1" applyFont="1" applyFill="1" applyBorder="1" applyAlignment="1">
      <alignment horizontal="center" vertical="center" wrapText="1"/>
    </xf>
    <xf numFmtId="44" fontId="13" fillId="10" borderId="13" xfId="0" applyNumberFormat="1" applyFont="1" applyFill="1" applyBorder="1" applyAlignment="1">
      <alignment horizontal="center" vertical="center"/>
    </xf>
    <xf numFmtId="44" fontId="13" fillId="11" borderId="14" xfId="0" applyNumberFormat="1" applyFont="1" applyFill="1" applyBorder="1" applyAlignment="1">
      <alignment horizontal="center" vertical="center" wrapText="1"/>
    </xf>
    <xf numFmtId="44" fontId="13" fillId="12" borderId="15" xfId="0" applyNumberFormat="1" applyFont="1" applyFill="1" applyBorder="1" applyAlignment="1">
      <alignment horizontal="center" vertical="center"/>
    </xf>
    <xf numFmtId="44" fontId="13" fillId="8" borderId="15" xfId="0" applyNumberFormat="1" applyFont="1" applyFill="1" applyBorder="1" applyAlignment="1">
      <alignment horizontal="center" vertical="center" wrapText="1"/>
    </xf>
    <xf numFmtId="44" fontId="13" fillId="13" borderId="55" xfId="0" applyNumberFormat="1" applyFont="1" applyFill="1" applyBorder="1" applyAlignment="1">
      <alignment horizontal="center"/>
    </xf>
    <xf numFmtId="0" fontId="27" fillId="0" borderId="35" xfId="0" applyFont="1" applyBorder="1" applyAlignment="1">
      <alignment horizontal="left" vertical="center"/>
    </xf>
    <xf numFmtId="0" fontId="27" fillId="0" borderId="35" xfId="0" applyFont="1" applyBorder="1" applyAlignment="1">
      <alignment horizontal="left"/>
    </xf>
    <xf numFmtId="44" fontId="33" fillId="0" borderId="2" xfId="0" applyNumberFormat="1" applyFont="1" applyBorder="1" applyAlignment="1">
      <alignment horizontal="center"/>
    </xf>
    <xf numFmtId="0" fontId="9" fillId="0" borderId="35" xfId="0" applyFont="1" applyBorder="1" applyAlignment="1">
      <alignment horizontal="left"/>
    </xf>
    <xf numFmtId="0" fontId="36" fillId="0" borderId="35" xfId="0" applyFont="1" applyBorder="1" applyAlignment="1">
      <alignment horizontal="left"/>
    </xf>
    <xf numFmtId="0" fontId="36" fillId="0" borderId="0" xfId="0" applyFont="1" applyAlignment="1">
      <alignment horizontal="left"/>
    </xf>
    <xf numFmtId="0" fontId="27" fillId="0" borderId="1" xfId="0" applyFont="1" applyBorder="1" applyAlignment="1">
      <alignment horizontal="left" wrapText="1"/>
    </xf>
    <xf numFmtId="0" fontId="10" fillId="0" borderId="35" xfId="0" applyFont="1" applyBorder="1" applyAlignment="1">
      <alignment horizontal="left" wrapText="1"/>
    </xf>
    <xf numFmtId="44" fontId="13" fillId="10" borderId="67" xfId="0" applyNumberFormat="1" applyFont="1" applyFill="1" applyBorder="1" applyAlignment="1">
      <alignment horizontal="center"/>
    </xf>
    <xf numFmtId="44" fontId="13" fillId="11" borderId="68" xfId="0" applyNumberFormat="1" applyFont="1" applyFill="1" applyBorder="1" applyAlignment="1">
      <alignment horizontal="center"/>
    </xf>
    <xf numFmtId="44" fontId="13" fillId="13" borderId="68" xfId="0" applyNumberFormat="1" applyFont="1" applyFill="1" applyBorder="1" applyAlignment="1">
      <alignment horizontal="center"/>
    </xf>
    <xf numFmtId="2" fontId="31" fillId="0" borderId="11" xfId="0" applyNumberFormat="1" applyFont="1" applyBorder="1" applyAlignment="1">
      <alignment horizontal="center"/>
    </xf>
    <xf numFmtId="2" fontId="31" fillId="0" borderId="23" xfId="0" applyNumberFormat="1" applyFont="1" applyBorder="1" applyAlignment="1">
      <alignment horizontal="center"/>
    </xf>
    <xf numFmtId="0" fontId="31" fillId="11" borderId="16" xfId="0" applyFont="1" applyFill="1" applyBorder="1" applyAlignment="1">
      <alignment horizontal="center"/>
    </xf>
    <xf numFmtId="0" fontId="31" fillId="0" borderId="9" xfId="0" applyFont="1" applyBorder="1" applyAlignment="1">
      <alignment horizontal="center"/>
    </xf>
    <xf numFmtId="0" fontId="37" fillId="0" borderId="9" xfId="0" applyFont="1" applyBorder="1" applyAlignment="1">
      <alignment horizontal="center"/>
    </xf>
    <xf numFmtId="0" fontId="37" fillId="0" borderId="34" xfId="0" applyFont="1" applyBorder="1" applyAlignment="1">
      <alignment horizontal="center"/>
    </xf>
    <xf numFmtId="0" fontId="31" fillId="0" borderId="34" xfId="0" applyFont="1" applyBorder="1" applyAlignment="1">
      <alignment horizontal="center"/>
    </xf>
    <xf numFmtId="0" fontId="35" fillId="0" borderId="16" xfId="0" applyFont="1" applyBorder="1" applyAlignment="1">
      <alignment horizontal="center"/>
    </xf>
    <xf numFmtId="0" fontId="35" fillId="0" borderId="9" xfId="0" applyFont="1" applyBorder="1" applyAlignment="1">
      <alignment horizontal="center"/>
    </xf>
    <xf numFmtId="0" fontId="31" fillId="0" borderId="2" xfId="0" applyFont="1" applyBorder="1" applyAlignment="1">
      <alignment horizontal="center"/>
    </xf>
    <xf numFmtId="2" fontId="31" fillId="0" borderId="2" xfId="0" applyNumberFormat="1" applyFont="1" applyBorder="1" applyAlignment="1">
      <alignment horizontal="center"/>
    </xf>
    <xf numFmtId="2" fontId="31" fillId="0" borderId="17" xfId="0" applyNumberFormat="1" applyFont="1" applyBorder="1" applyAlignment="1">
      <alignment horizontal="center"/>
    </xf>
    <xf numFmtId="0" fontId="35" fillId="0" borderId="2" xfId="0" applyFont="1" applyBorder="1" applyAlignment="1">
      <alignment horizontal="center"/>
    </xf>
    <xf numFmtId="2" fontId="35" fillId="0" borderId="2" xfId="0" applyNumberFormat="1" applyFont="1" applyBorder="1" applyAlignment="1">
      <alignment horizontal="center"/>
    </xf>
    <xf numFmtId="2" fontId="35" fillId="0" borderId="17" xfId="0" applyNumberFormat="1" applyFont="1" applyBorder="1" applyAlignment="1">
      <alignment horizontal="center"/>
    </xf>
    <xf numFmtId="0" fontId="31" fillId="13" borderId="16" xfId="0" applyFont="1" applyFill="1" applyBorder="1" applyAlignment="1">
      <alignment horizontal="center"/>
    </xf>
    <xf numFmtId="0" fontId="37" fillId="13" borderId="16" xfId="0" applyFont="1" applyFill="1" applyBorder="1" applyAlignment="1">
      <alignment horizontal="center"/>
    </xf>
    <xf numFmtId="0" fontId="31" fillId="13" borderId="21" xfId="0" applyFont="1" applyFill="1" applyBorder="1" applyAlignment="1">
      <alignment horizontal="center"/>
    </xf>
    <xf numFmtId="0" fontId="37" fillId="13" borderId="21" xfId="0" applyFont="1" applyFill="1" applyBorder="1" applyAlignment="1">
      <alignment horizontal="center"/>
    </xf>
    <xf numFmtId="2" fontId="31" fillId="0" borderId="8" xfId="0" applyNumberFormat="1" applyFont="1" applyBorder="1" applyAlignment="1">
      <alignment horizontal="center"/>
    </xf>
    <xf numFmtId="0" fontId="25" fillId="0" borderId="35" xfId="0" applyFont="1" applyBorder="1" applyAlignment="1">
      <alignment horizontal="left"/>
    </xf>
    <xf numFmtId="0" fontId="13" fillId="10" borderId="71" xfId="0" applyFont="1" applyFill="1" applyBorder="1" applyAlignment="1">
      <alignment horizontal="center"/>
    </xf>
    <xf numFmtId="0" fontId="13" fillId="11" borderId="72" xfId="0" applyFont="1" applyFill="1" applyBorder="1" applyAlignment="1">
      <alignment horizontal="center"/>
    </xf>
    <xf numFmtId="0" fontId="13" fillId="13" borderId="72" xfId="0" applyFont="1" applyFill="1" applyBorder="1" applyAlignment="1">
      <alignment horizontal="center"/>
    </xf>
    <xf numFmtId="44" fontId="13" fillId="13" borderId="72" xfId="0" applyNumberFormat="1" applyFont="1" applyFill="1" applyBorder="1" applyAlignment="1">
      <alignment horizontal="center"/>
    </xf>
    <xf numFmtId="0" fontId="13" fillId="7" borderId="72" xfId="0" applyFont="1" applyFill="1" applyBorder="1" applyAlignment="1">
      <alignment horizontal="center"/>
    </xf>
    <xf numFmtId="0" fontId="13" fillId="7" borderId="41" xfId="0" applyFont="1" applyFill="1" applyBorder="1" applyAlignment="1">
      <alignment horizontal="center"/>
    </xf>
    <xf numFmtId="44" fontId="13" fillId="7" borderId="55" xfId="0" applyNumberFormat="1" applyFont="1" applyFill="1" applyBorder="1" applyAlignment="1">
      <alignment horizontal="center"/>
    </xf>
    <xf numFmtId="44" fontId="13" fillId="10" borderId="55" xfId="0" applyNumberFormat="1" applyFont="1" applyFill="1" applyBorder="1" applyAlignment="1">
      <alignment horizontal="center"/>
    </xf>
    <xf numFmtId="44" fontId="13" fillId="7" borderId="56" xfId="0" applyNumberFormat="1" applyFont="1" applyFill="1" applyBorder="1" applyAlignment="1">
      <alignment horizontal="center"/>
    </xf>
    <xf numFmtId="44" fontId="13" fillId="7" borderId="68" xfId="0" applyNumberFormat="1" applyFont="1" applyFill="1" applyBorder="1" applyAlignment="1">
      <alignment horizontal="center"/>
    </xf>
    <xf numFmtId="44" fontId="13" fillId="7" borderId="73" xfId="0" applyNumberFormat="1" applyFont="1" applyFill="1" applyBorder="1" applyAlignment="1">
      <alignment horizontal="center"/>
    </xf>
    <xf numFmtId="0" fontId="10" fillId="0" borderId="65" xfId="0" applyFont="1" applyBorder="1" applyAlignment="1">
      <alignment horizontal="left"/>
    </xf>
    <xf numFmtId="0" fontId="24" fillId="0" borderId="65" xfId="0" applyFont="1" applyBorder="1" applyAlignment="1">
      <alignment horizontal="center" vertical="center"/>
    </xf>
    <xf numFmtId="0" fontId="13" fillId="0" borderId="65" xfId="0" applyFont="1" applyBorder="1"/>
    <xf numFmtId="44" fontId="13" fillId="10" borderId="71" xfId="0" applyNumberFormat="1" applyFont="1" applyFill="1" applyBorder="1" applyAlignment="1">
      <alignment horizontal="center"/>
    </xf>
    <xf numFmtId="44" fontId="13" fillId="11" borderId="72" xfId="0" applyNumberFormat="1" applyFont="1" applyFill="1" applyBorder="1" applyAlignment="1">
      <alignment horizontal="center"/>
    </xf>
    <xf numFmtId="44" fontId="13" fillId="7" borderId="72" xfId="0" applyNumberFormat="1" applyFont="1" applyFill="1" applyBorder="1" applyAlignment="1">
      <alignment horizontal="center"/>
    </xf>
    <xf numFmtId="44" fontId="13" fillId="10" borderId="72" xfId="0" applyNumberFormat="1" applyFont="1" applyFill="1" applyBorder="1" applyAlignment="1">
      <alignment horizontal="center"/>
    </xf>
    <xf numFmtId="44" fontId="13" fillId="7" borderId="41" xfId="0" applyNumberFormat="1" applyFont="1" applyFill="1" applyBorder="1" applyAlignment="1">
      <alignment horizontal="center"/>
    </xf>
    <xf numFmtId="2" fontId="31" fillId="0" borderId="12" xfId="0" applyNumberFormat="1" applyFont="1" applyBorder="1" applyAlignment="1">
      <alignment horizontal="center"/>
    </xf>
    <xf numFmtId="2" fontId="35" fillId="0" borderId="12" xfId="0" applyNumberFormat="1" applyFont="1" applyBorder="1" applyAlignment="1">
      <alignment horizontal="center"/>
    </xf>
    <xf numFmtId="44" fontId="31" fillId="11" borderId="16" xfId="0" applyNumberFormat="1" applyFont="1" applyFill="1" applyBorder="1" applyAlignment="1">
      <alignment horizontal="center"/>
    </xf>
    <xf numFmtId="44" fontId="31" fillId="11" borderId="17" xfId="0" applyNumberFormat="1" applyFont="1" applyFill="1" applyBorder="1" applyAlignment="1">
      <alignment horizontal="center"/>
    </xf>
    <xf numFmtId="44" fontId="31" fillId="13" borderId="16" xfId="0" applyNumberFormat="1" applyFont="1" applyFill="1" applyBorder="1" applyAlignment="1">
      <alignment horizontal="center"/>
    </xf>
    <xf numFmtId="44" fontId="31" fillId="13" borderId="17" xfId="0" applyNumberFormat="1" applyFont="1" applyFill="1" applyBorder="1" applyAlignment="1">
      <alignment horizontal="center"/>
    </xf>
    <xf numFmtId="44" fontId="35" fillId="4" borderId="16" xfId="0" applyNumberFormat="1" applyFont="1" applyFill="1" applyBorder="1" applyAlignment="1">
      <alignment horizontal="center"/>
    </xf>
    <xf numFmtId="44" fontId="35" fillId="4" borderId="17" xfId="0" applyNumberFormat="1" applyFont="1" applyFill="1" applyBorder="1" applyAlignment="1">
      <alignment horizontal="center"/>
    </xf>
    <xf numFmtId="0" fontId="40" fillId="0" borderId="0" xfId="0" applyFont="1"/>
    <xf numFmtId="164" fontId="4" fillId="0" borderId="0" xfId="0" applyNumberFormat="1" applyFont="1"/>
    <xf numFmtId="44" fontId="13" fillId="7" borderId="74" xfId="0" applyNumberFormat="1" applyFont="1" applyFill="1" applyBorder="1" applyAlignment="1">
      <alignment horizontal="center"/>
    </xf>
    <xf numFmtId="44" fontId="13" fillId="7" borderId="75" xfId="0" applyNumberFormat="1" applyFont="1" applyFill="1" applyBorder="1" applyAlignment="1">
      <alignment horizontal="center"/>
    </xf>
    <xf numFmtId="44" fontId="13" fillId="7" borderId="64" xfId="0" applyNumberFormat="1" applyFont="1" applyFill="1" applyBorder="1" applyAlignment="1">
      <alignment horizontal="center"/>
    </xf>
    <xf numFmtId="44" fontId="13" fillId="10" borderId="76" xfId="0" applyNumberFormat="1" applyFont="1" applyFill="1" applyBorder="1" applyAlignment="1">
      <alignment horizontal="center"/>
    </xf>
    <xf numFmtId="44" fontId="13" fillId="10" borderId="77" xfId="0" applyNumberFormat="1" applyFont="1" applyFill="1" applyBorder="1" applyAlignment="1">
      <alignment horizontal="center"/>
    </xf>
    <xf numFmtId="44" fontId="13" fillId="10" borderId="63" xfId="0" applyNumberFormat="1" applyFont="1" applyFill="1" applyBorder="1" applyAlignment="1">
      <alignment horizontal="center"/>
    </xf>
    <xf numFmtId="44" fontId="4" fillId="0" borderId="0" xfId="0" applyNumberFormat="1" applyFont="1"/>
    <xf numFmtId="44" fontId="31" fillId="13" borderId="55" xfId="0" applyNumberFormat="1" applyFont="1" applyFill="1" applyBorder="1" applyAlignment="1">
      <alignment horizontal="center"/>
    </xf>
    <xf numFmtId="44" fontId="31" fillId="13" borderId="72" xfId="0" applyNumberFormat="1" applyFont="1" applyFill="1" applyBorder="1" applyAlignment="1">
      <alignment horizontal="center"/>
    </xf>
    <xf numFmtId="0" fontId="31" fillId="13" borderId="72" xfId="2" applyFont="1" applyFill="1" applyBorder="1" applyAlignment="1">
      <alignment horizontal="center"/>
    </xf>
    <xf numFmtId="44" fontId="31" fillId="11" borderId="55" xfId="0" applyNumberFormat="1" applyFont="1" applyFill="1" applyBorder="1" applyAlignment="1">
      <alignment horizontal="center"/>
    </xf>
    <xf numFmtId="44" fontId="31" fillId="13" borderId="39" xfId="0" applyNumberFormat="1" applyFont="1" applyFill="1" applyBorder="1" applyAlignment="1">
      <alignment horizontal="center"/>
    </xf>
    <xf numFmtId="44" fontId="13" fillId="13" borderId="39" xfId="0" applyNumberFormat="1" applyFont="1" applyFill="1" applyBorder="1" applyAlignment="1">
      <alignment horizontal="center"/>
    </xf>
    <xf numFmtId="44" fontId="13" fillId="10" borderId="39" xfId="0" applyNumberFormat="1" applyFont="1" applyFill="1" applyBorder="1" applyAlignment="1">
      <alignment horizontal="center"/>
    </xf>
    <xf numFmtId="44" fontId="13" fillId="7" borderId="53" xfId="0" applyNumberFormat="1" applyFont="1" applyFill="1" applyBorder="1" applyAlignment="1">
      <alignment horizontal="center"/>
    </xf>
    <xf numFmtId="44" fontId="13" fillId="7" borderId="40" xfId="0" applyNumberFormat="1" applyFont="1" applyFill="1" applyBorder="1" applyAlignment="1">
      <alignment horizontal="center"/>
    </xf>
    <xf numFmtId="44" fontId="13" fillId="10" borderId="51" xfId="0" applyNumberFormat="1" applyFont="1" applyFill="1" applyBorder="1" applyAlignment="1">
      <alignment horizontal="center"/>
    </xf>
    <xf numFmtId="44" fontId="31" fillId="11" borderId="39" xfId="0" applyNumberFormat="1" applyFont="1" applyFill="1" applyBorder="1" applyAlignment="1">
      <alignment horizontal="center"/>
    </xf>
    <xf numFmtId="0" fontId="13" fillId="3" borderId="43" xfId="0" applyFont="1" applyFill="1" applyBorder="1" applyAlignment="1">
      <alignment horizontal="center" vertical="center"/>
    </xf>
    <xf numFmtId="0" fontId="13" fillId="10" borderId="76" xfId="0" applyFont="1" applyFill="1" applyBorder="1" applyAlignment="1">
      <alignment horizontal="center"/>
    </xf>
    <xf numFmtId="0" fontId="26" fillId="3" borderId="43" xfId="0" applyFont="1" applyFill="1" applyBorder="1"/>
    <xf numFmtId="0" fontId="12" fillId="0" borderId="30" xfId="0" applyFont="1" applyBorder="1"/>
    <xf numFmtId="0" fontId="10" fillId="0" borderId="28" xfId="0" applyFont="1" applyBorder="1" applyAlignment="1">
      <alignment horizontal="left" vertical="center" wrapText="1"/>
    </xf>
    <xf numFmtId="0" fontId="13" fillId="0" borderId="47" xfId="0" applyFont="1" applyBorder="1" applyAlignment="1">
      <alignment horizontal="center" vertical="center"/>
    </xf>
    <xf numFmtId="44" fontId="13" fillId="0" borderId="1" xfId="0" applyNumberFormat="1" applyFont="1" applyBorder="1" applyAlignment="1">
      <alignment horizontal="center" vertical="center"/>
    </xf>
    <xf numFmtId="44" fontId="13" fillId="0" borderId="37" xfId="0" applyNumberFormat="1" applyFont="1" applyBorder="1" applyAlignment="1">
      <alignment horizontal="center" vertical="center"/>
    </xf>
    <xf numFmtId="0" fontId="13" fillId="7" borderId="74" xfId="0" applyFont="1" applyFill="1" applyBorder="1" applyAlignment="1">
      <alignment horizontal="center"/>
    </xf>
    <xf numFmtId="0" fontId="21" fillId="3" borderId="42" xfId="0" applyFont="1" applyFill="1" applyBorder="1" applyAlignment="1">
      <alignment vertical="center"/>
    </xf>
    <xf numFmtId="0" fontId="26" fillId="3" borderId="43" xfId="0" applyFont="1" applyFill="1" applyBorder="1" applyAlignment="1">
      <alignment vertical="center"/>
    </xf>
    <xf numFmtId="0" fontId="26" fillId="3" borderId="44" xfId="0" applyFont="1" applyFill="1" applyBorder="1" applyAlignment="1">
      <alignment vertical="center"/>
    </xf>
    <xf numFmtId="0" fontId="23" fillId="4" borderId="0" xfId="0" applyFont="1" applyFill="1"/>
    <xf numFmtId="0" fontId="12" fillId="4" borderId="0" xfId="0" applyFont="1" applyFill="1"/>
    <xf numFmtId="0" fontId="13" fillId="4" borderId="0" xfId="0" applyFont="1" applyFill="1"/>
    <xf numFmtId="2" fontId="12" fillId="4" borderId="0" xfId="0" applyNumberFormat="1" applyFont="1" applyFill="1"/>
    <xf numFmtId="0" fontId="12" fillId="4" borderId="55" xfId="0" applyFont="1" applyFill="1" applyBorder="1" applyAlignment="1">
      <alignment horizontal="center"/>
    </xf>
    <xf numFmtId="0" fontId="12" fillId="4" borderId="56" xfId="0" applyFont="1" applyFill="1" applyBorder="1" applyAlignment="1">
      <alignment horizontal="center"/>
    </xf>
    <xf numFmtId="0" fontId="12" fillId="4" borderId="54" xfId="0" applyFont="1" applyFill="1" applyBorder="1" applyAlignment="1">
      <alignment horizontal="center"/>
    </xf>
    <xf numFmtId="0" fontId="12" fillId="4" borderId="64" xfId="0" applyFont="1" applyFill="1" applyBorder="1" applyAlignment="1">
      <alignment horizontal="center"/>
    </xf>
    <xf numFmtId="0" fontId="4" fillId="4" borderId="0" xfId="0" applyFont="1" applyFill="1"/>
    <xf numFmtId="0" fontId="20" fillId="4" borderId="0" xfId="0" applyFont="1" applyFill="1"/>
    <xf numFmtId="0" fontId="21" fillId="4" borderId="0" xfId="0" applyFont="1" applyFill="1"/>
    <xf numFmtId="0" fontId="13" fillId="4" borderId="0" xfId="0" applyFont="1" applyFill="1" applyAlignment="1">
      <alignment vertical="center"/>
    </xf>
    <xf numFmtId="0" fontId="10" fillId="4" borderId="0" xfId="0" applyFont="1" applyFill="1" applyAlignment="1">
      <alignment vertical="center"/>
    </xf>
    <xf numFmtId="2" fontId="4" fillId="4" borderId="0" xfId="0" applyNumberFormat="1" applyFont="1" applyFill="1"/>
    <xf numFmtId="0" fontId="5" fillId="4" borderId="0" xfId="0" applyFont="1" applyFill="1"/>
    <xf numFmtId="0" fontId="12" fillId="4" borderId="31" xfId="0" applyFont="1" applyFill="1" applyBorder="1" applyAlignment="1">
      <alignment horizontal="center" vertical="center"/>
    </xf>
    <xf numFmtId="0" fontId="12" fillId="4" borderId="50" xfId="0" applyFont="1" applyFill="1" applyBorder="1" applyAlignment="1">
      <alignment horizontal="center" vertical="center"/>
    </xf>
    <xf numFmtId="0" fontId="12" fillId="4" borderId="30" xfId="0" applyFont="1" applyFill="1" applyBorder="1" applyAlignment="1">
      <alignment horizontal="center" vertical="center"/>
    </xf>
    <xf numFmtId="44" fontId="13" fillId="4" borderId="0" xfId="0" applyNumberFormat="1" applyFont="1" applyFill="1" applyAlignment="1">
      <alignment horizontal="center" vertical="center"/>
    </xf>
    <xf numFmtId="44" fontId="13" fillId="4" borderId="0" xfId="0" applyNumberFormat="1" applyFont="1" applyFill="1" applyAlignment="1">
      <alignment horizontal="center" vertical="center" wrapText="1"/>
    </xf>
    <xf numFmtId="0" fontId="4" fillId="4" borderId="0" xfId="0" applyFont="1" applyFill="1" applyAlignment="1">
      <alignment horizontal="center" vertical="center"/>
    </xf>
    <xf numFmtId="0" fontId="10" fillId="4" borderId="35" xfId="0" applyFont="1" applyFill="1" applyBorder="1" applyAlignment="1">
      <alignment horizontal="left" vertical="center" wrapText="1"/>
    </xf>
    <xf numFmtId="0" fontId="10" fillId="4" borderId="35" xfId="0" applyFont="1" applyFill="1" applyBorder="1" applyAlignment="1">
      <alignment vertical="center" wrapText="1"/>
    </xf>
    <xf numFmtId="0" fontId="10" fillId="4" borderId="35" xfId="0" applyFont="1" applyFill="1" applyBorder="1" applyAlignment="1">
      <alignment horizontal="left"/>
    </xf>
    <xf numFmtId="0" fontId="28" fillId="4" borderId="35" xfId="0" applyFont="1" applyFill="1" applyBorder="1" applyAlignment="1">
      <alignment vertical="center" wrapText="1"/>
    </xf>
    <xf numFmtId="0" fontId="10" fillId="4" borderId="30" xfId="0" applyFont="1" applyFill="1" applyBorder="1" applyAlignment="1">
      <alignment horizontal="left" vertical="center" wrapText="1"/>
    </xf>
    <xf numFmtId="0" fontId="10" fillId="4" borderId="30" xfId="0" applyFont="1" applyFill="1" applyBorder="1" applyAlignment="1">
      <alignment vertical="center" wrapText="1"/>
    </xf>
    <xf numFmtId="0" fontId="10" fillId="4" borderId="30" xfId="0" applyFont="1" applyFill="1" applyBorder="1" applyAlignment="1">
      <alignment wrapText="1"/>
    </xf>
    <xf numFmtId="0" fontId="10" fillId="4" borderId="30" xfId="0" applyFont="1" applyFill="1" applyBorder="1" applyAlignment="1">
      <alignment horizontal="left"/>
    </xf>
    <xf numFmtId="0" fontId="10" fillId="4" borderId="31" xfId="0" applyFont="1" applyFill="1" applyBorder="1" applyAlignment="1">
      <alignment horizontal="left"/>
    </xf>
    <xf numFmtId="0" fontId="31" fillId="13" borderId="18" xfId="0" applyFont="1" applyFill="1" applyBorder="1" applyAlignment="1">
      <alignment horizontal="center"/>
    </xf>
    <xf numFmtId="0" fontId="31" fillId="0" borderId="26" xfId="0" applyFont="1" applyBorder="1" applyAlignment="1">
      <alignment horizontal="center"/>
    </xf>
    <xf numFmtId="2" fontId="31" fillId="0" borderId="59" xfId="0" applyNumberFormat="1" applyFont="1" applyBorder="1" applyAlignment="1">
      <alignment horizontal="center"/>
    </xf>
    <xf numFmtId="2" fontId="31" fillId="0" borderId="60" xfId="0" applyNumberFormat="1" applyFont="1" applyBorder="1" applyAlignment="1">
      <alignment horizontal="center"/>
    </xf>
    <xf numFmtId="2" fontId="31" fillId="0" borderId="61" xfId="0" applyNumberFormat="1" applyFont="1" applyBorder="1" applyAlignment="1">
      <alignment horizontal="center"/>
    </xf>
    <xf numFmtId="44" fontId="31" fillId="13" borderId="18" xfId="0" applyNumberFormat="1" applyFont="1" applyFill="1" applyBorder="1" applyAlignment="1">
      <alignment horizontal="center"/>
    </xf>
    <xf numFmtId="44" fontId="31" fillId="13" borderId="20" xfId="0" applyNumberFormat="1" applyFont="1" applyFill="1" applyBorder="1" applyAlignment="1">
      <alignment horizontal="center"/>
    </xf>
    <xf numFmtId="0" fontId="12" fillId="0" borderId="40" xfId="0" applyFont="1" applyBorder="1" applyAlignment="1">
      <alignment horizontal="center" vertical="center"/>
    </xf>
    <xf numFmtId="44" fontId="35" fillId="13" borderId="55" xfId="0" applyNumberFormat="1" applyFont="1" applyFill="1" applyBorder="1" applyAlignment="1">
      <alignment horizontal="center"/>
    </xf>
    <xf numFmtId="44" fontId="35" fillId="7" borderId="55" xfId="0" applyNumberFormat="1" applyFont="1" applyFill="1" applyBorder="1" applyAlignment="1">
      <alignment horizontal="center"/>
    </xf>
    <xf numFmtId="44" fontId="35" fillId="7" borderId="56" xfId="0" applyNumberFormat="1" applyFont="1" applyFill="1" applyBorder="1" applyAlignment="1">
      <alignment horizontal="center"/>
    </xf>
    <xf numFmtId="2" fontId="21" fillId="2" borderId="52" xfId="0" applyNumberFormat="1" applyFont="1" applyFill="1" applyBorder="1" applyAlignment="1">
      <alignment horizontal="center" vertical="center"/>
    </xf>
    <xf numFmtId="2" fontId="21" fillId="2" borderId="10" xfId="0" applyNumberFormat="1" applyFont="1" applyFill="1" applyBorder="1" applyAlignment="1">
      <alignment horizontal="center" vertical="center"/>
    </xf>
    <xf numFmtId="0" fontId="31" fillId="10" borderId="27" xfId="0" applyFont="1" applyFill="1" applyBorder="1" applyAlignment="1">
      <alignment horizontal="center"/>
    </xf>
    <xf numFmtId="0" fontId="31" fillId="0" borderId="11" xfId="0" applyFont="1" applyBorder="1" applyAlignment="1">
      <alignment horizontal="center"/>
    </xf>
    <xf numFmtId="44" fontId="31" fillId="10" borderId="30" xfId="0" applyNumberFormat="1" applyFont="1" applyFill="1" applyBorder="1" applyAlignment="1">
      <alignment horizontal="center"/>
    </xf>
    <xf numFmtId="44" fontId="31" fillId="10" borderId="49" xfId="0" applyNumberFormat="1"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2" fontId="35" fillId="0" borderId="4" xfId="0" applyNumberFormat="1" applyFont="1" applyBorder="1" applyAlignment="1">
      <alignment horizontal="center"/>
    </xf>
    <xf numFmtId="0" fontId="37" fillId="10" borderId="16" xfId="0" applyFont="1" applyFill="1" applyBorder="1" applyAlignment="1">
      <alignment horizontal="center"/>
    </xf>
    <xf numFmtId="0" fontId="37" fillId="13" borderId="18" xfId="0" applyFont="1" applyFill="1" applyBorder="1" applyAlignment="1">
      <alignment horizontal="center"/>
    </xf>
    <xf numFmtId="2" fontId="31" fillId="0" borderId="19" xfId="0" applyNumberFormat="1" applyFont="1" applyBorder="1" applyAlignment="1">
      <alignment horizontal="center"/>
    </xf>
    <xf numFmtId="0" fontId="35" fillId="0" borderId="25" xfId="0" applyFont="1" applyBorder="1" applyAlignment="1">
      <alignment horizontal="center"/>
    </xf>
    <xf numFmtId="44" fontId="35" fillId="4" borderId="5" xfId="0" applyNumberFormat="1" applyFont="1" applyFill="1" applyBorder="1" applyAlignment="1">
      <alignment horizontal="center"/>
    </xf>
    <xf numFmtId="2" fontId="21" fillId="2" borderId="34" xfId="0" applyNumberFormat="1" applyFont="1" applyFill="1" applyBorder="1" applyAlignment="1">
      <alignment horizontal="center" vertical="center"/>
    </xf>
    <xf numFmtId="2" fontId="35" fillId="0" borderId="25" xfId="0" applyNumberFormat="1" applyFont="1" applyBorder="1" applyAlignment="1">
      <alignment horizontal="center"/>
    </xf>
    <xf numFmtId="2" fontId="35" fillId="0" borderId="9" xfId="0" applyNumberFormat="1" applyFont="1" applyBorder="1" applyAlignment="1">
      <alignment horizontal="center"/>
    </xf>
    <xf numFmtId="2" fontId="31" fillId="0" borderId="9" xfId="0" applyNumberFormat="1" applyFont="1" applyBorder="1" applyAlignment="1">
      <alignment horizontal="center"/>
    </xf>
    <xf numFmtId="2" fontId="31" fillId="0" borderId="26" xfId="0" applyNumberFormat="1" applyFont="1" applyBorder="1" applyAlignment="1">
      <alignment horizontal="center"/>
    </xf>
    <xf numFmtId="0" fontId="17" fillId="0" borderId="38" xfId="0" applyFont="1" applyBorder="1" applyAlignment="1">
      <alignment horizontal="center" vertical="center"/>
    </xf>
    <xf numFmtId="44" fontId="35" fillId="4" borderId="54" xfId="0" applyNumberFormat="1" applyFont="1" applyFill="1" applyBorder="1" applyAlignment="1">
      <alignment horizontal="center"/>
    </xf>
    <xf numFmtId="44" fontId="35" fillId="4" borderId="38" xfId="0" applyNumberFormat="1" applyFont="1" applyFill="1" applyBorder="1" applyAlignment="1">
      <alignment horizontal="center"/>
    </xf>
    <xf numFmtId="44" fontId="35" fillId="4" borderId="55" xfId="0" applyNumberFormat="1" applyFont="1" applyFill="1" applyBorder="1" applyAlignment="1">
      <alignment horizontal="center"/>
    </xf>
    <xf numFmtId="44" fontId="35" fillId="4" borderId="39" xfId="0" applyNumberFormat="1" applyFont="1" applyFill="1" applyBorder="1" applyAlignment="1">
      <alignment horizontal="center"/>
    </xf>
    <xf numFmtId="44" fontId="31" fillId="10" borderId="55" xfId="0" applyNumberFormat="1" applyFont="1" applyFill="1" applyBorder="1" applyAlignment="1">
      <alignment horizontal="center"/>
    </xf>
    <xf numFmtId="44" fontId="31" fillId="10" borderId="39" xfId="0" applyNumberFormat="1" applyFont="1" applyFill="1" applyBorder="1" applyAlignment="1">
      <alignment horizontal="center"/>
    </xf>
    <xf numFmtId="44" fontId="31" fillId="13" borderId="56" xfId="0" applyNumberFormat="1" applyFont="1" applyFill="1" applyBorder="1" applyAlignment="1">
      <alignment horizontal="center"/>
    </xf>
    <xf numFmtId="44" fontId="31" fillId="13" borderId="40" xfId="0" applyNumberFormat="1" applyFont="1" applyFill="1" applyBorder="1" applyAlignment="1">
      <alignment horizontal="center"/>
    </xf>
    <xf numFmtId="2" fontId="31" fillId="0" borderId="10" xfId="0" applyNumberFormat="1" applyFont="1" applyBorder="1" applyAlignment="1">
      <alignment horizontal="center"/>
    </xf>
    <xf numFmtId="2" fontId="31" fillId="0" borderId="34" xfId="0" applyNumberFormat="1" applyFont="1" applyBorder="1" applyAlignment="1">
      <alignment horizontal="center"/>
    </xf>
    <xf numFmtId="44" fontId="31" fillId="13" borderId="64" xfId="0" applyNumberFormat="1" applyFont="1" applyFill="1" applyBorder="1" applyAlignment="1">
      <alignment horizontal="center"/>
    </xf>
    <xf numFmtId="44" fontId="31" fillId="13" borderId="53" xfId="0" applyNumberFormat="1" applyFont="1" applyFill="1" applyBorder="1" applyAlignment="1">
      <alignment horizontal="center"/>
    </xf>
    <xf numFmtId="0" fontId="12" fillId="0" borderId="53" xfId="0" applyFont="1" applyBorder="1" applyAlignment="1">
      <alignment horizontal="center" vertical="center"/>
    </xf>
    <xf numFmtId="2" fontId="35" fillId="0" borderId="6" xfId="0" applyNumberFormat="1" applyFont="1" applyBorder="1" applyAlignment="1">
      <alignment horizontal="center"/>
    </xf>
    <xf numFmtId="2" fontId="35" fillId="0" borderId="5" xfId="0" applyNumberFormat="1" applyFont="1" applyBorder="1" applyAlignment="1">
      <alignment horizontal="center"/>
    </xf>
    <xf numFmtId="44" fontId="35" fillId="4" borderId="3" xfId="0" applyNumberFormat="1" applyFont="1" applyFill="1" applyBorder="1" applyAlignment="1">
      <alignment horizontal="center"/>
    </xf>
    <xf numFmtId="44" fontId="17" fillId="0" borderId="38" xfId="0" applyNumberFormat="1" applyFont="1" applyBorder="1" applyAlignment="1">
      <alignment horizontal="center"/>
    </xf>
    <xf numFmtId="0" fontId="10" fillId="4" borderId="37" xfId="0" applyFont="1" applyFill="1" applyBorder="1" applyAlignment="1">
      <alignment horizontal="left"/>
    </xf>
    <xf numFmtId="0" fontId="31" fillId="0" borderId="10" xfId="0" applyFont="1" applyBorder="1" applyAlignment="1">
      <alignment horizontal="center"/>
    </xf>
    <xf numFmtId="2" fontId="31" fillId="0" borderId="52" xfId="0" applyNumberFormat="1" applyFont="1" applyBorder="1" applyAlignment="1">
      <alignment horizontal="center"/>
    </xf>
    <xf numFmtId="2" fontId="31" fillId="0" borderId="22" xfId="0" applyNumberFormat="1" applyFont="1" applyBorder="1" applyAlignment="1">
      <alignment horizontal="center"/>
    </xf>
    <xf numFmtId="44" fontId="31" fillId="13" borderId="21" xfId="0" applyNumberFormat="1" applyFont="1" applyFill="1" applyBorder="1" applyAlignment="1">
      <alignment horizontal="center"/>
    </xf>
    <xf numFmtId="44" fontId="31" fillId="13" borderId="22" xfId="0" applyNumberFormat="1" applyFont="1" applyFill="1" applyBorder="1" applyAlignment="1">
      <alignment horizontal="center"/>
    </xf>
    <xf numFmtId="0" fontId="37" fillId="10" borderId="27" xfId="0" applyFont="1" applyFill="1" applyBorder="1" applyAlignment="1">
      <alignment horizontal="center"/>
    </xf>
    <xf numFmtId="0" fontId="37" fillId="0" borderId="33" xfId="0" applyFont="1" applyBorder="1" applyAlignment="1">
      <alignment horizontal="center"/>
    </xf>
    <xf numFmtId="44" fontId="35" fillId="11" borderId="72" xfId="0" applyNumberFormat="1" applyFont="1" applyFill="1" applyBorder="1" applyAlignment="1">
      <alignment horizontal="center"/>
    </xf>
    <xf numFmtId="44" fontId="35" fillId="13" borderId="39" xfId="0" applyNumberFormat="1" applyFont="1" applyFill="1" applyBorder="1" applyAlignment="1">
      <alignment horizontal="center"/>
    </xf>
    <xf numFmtId="44" fontId="35" fillId="11" borderId="55" xfId="0" applyNumberFormat="1" applyFont="1" applyFill="1" applyBorder="1" applyAlignment="1">
      <alignment horizontal="center"/>
    </xf>
    <xf numFmtId="44" fontId="35" fillId="11" borderId="39" xfId="0" applyNumberFormat="1" applyFont="1" applyFill="1" applyBorder="1" applyAlignment="1">
      <alignment horizontal="center"/>
    </xf>
    <xf numFmtId="0" fontId="17" fillId="4" borderId="35" xfId="0" applyFont="1" applyFill="1" applyBorder="1"/>
    <xf numFmtId="0" fontId="17" fillId="0" borderId="35" xfId="0" applyFont="1" applyBorder="1" applyAlignment="1">
      <alignment horizontal="left"/>
    </xf>
    <xf numFmtId="44" fontId="16" fillId="13" borderId="55" xfId="0" applyNumberFormat="1" applyFont="1" applyFill="1" applyBorder="1" applyAlignment="1">
      <alignment horizontal="center"/>
    </xf>
    <xf numFmtId="44" fontId="16" fillId="13" borderId="39" xfId="0" applyNumberFormat="1" applyFont="1" applyFill="1" applyBorder="1" applyAlignment="1">
      <alignment horizontal="center"/>
    </xf>
    <xf numFmtId="1" fontId="17" fillId="0" borderId="63" xfId="0" applyNumberFormat="1" applyFont="1" applyBorder="1" applyAlignment="1">
      <alignment horizontal="center"/>
    </xf>
    <xf numFmtId="0" fontId="35" fillId="13" borderId="72" xfId="2" applyFont="1" applyFill="1" applyBorder="1" applyAlignment="1">
      <alignment horizontal="center"/>
    </xf>
    <xf numFmtId="44" fontId="35" fillId="13" borderId="72" xfId="0" applyNumberFormat="1" applyFont="1" applyFill="1" applyBorder="1" applyAlignment="1">
      <alignment horizontal="center"/>
    </xf>
    <xf numFmtId="0" fontId="41" fillId="0" borderId="1" xfId="0" applyFont="1" applyBorder="1" applyAlignment="1">
      <alignment horizontal="left"/>
    </xf>
    <xf numFmtId="0" fontId="28" fillId="0" borderId="35" xfId="0" applyFont="1" applyBorder="1" applyAlignment="1">
      <alignment horizontal="left"/>
    </xf>
    <xf numFmtId="44" fontId="42" fillId="13" borderId="55" xfId="0" applyNumberFormat="1" applyFont="1" applyFill="1" applyBorder="1" applyAlignment="1">
      <alignment horizontal="center"/>
    </xf>
    <xf numFmtId="0" fontId="4" fillId="4" borderId="1" xfId="0" applyFont="1" applyFill="1" applyBorder="1"/>
    <xf numFmtId="0" fontId="43" fillId="4" borderId="1" xfId="0" applyFont="1" applyFill="1" applyBorder="1" applyAlignment="1">
      <alignment horizontal="left" vertical="center"/>
    </xf>
    <xf numFmtId="2" fontId="4" fillId="7" borderId="3" xfId="0" applyNumberFormat="1" applyFont="1" applyFill="1" applyBorder="1" applyAlignment="1">
      <alignment horizontal="center"/>
    </xf>
    <xf numFmtId="2" fontId="4" fillId="7" borderId="4" xfId="0" applyNumberFormat="1" applyFont="1" applyFill="1" applyBorder="1" applyAlignment="1">
      <alignment horizontal="center"/>
    </xf>
    <xf numFmtId="2" fontId="4" fillId="7" borderId="5" xfId="0" applyNumberFormat="1" applyFont="1" applyFill="1" applyBorder="1" applyAlignment="1">
      <alignment horizontal="center"/>
    </xf>
    <xf numFmtId="1" fontId="4" fillId="7" borderId="38" xfId="0" applyNumberFormat="1" applyFont="1" applyFill="1" applyBorder="1" applyAlignment="1">
      <alignment horizontal="center"/>
    </xf>
    <xf numFmtId="0" fontId="4" fillId="4" borderId="35" xfId="0" applyFont="1" applyFill="1" applyBorder="1"/>
    <xf numFmtId="0" fontId="43" fillId="4" borderId="35" xfId="0" applyFont="1" applyFill="1" applyBorder="1" applyAlignment="1">
      <alignment horizontal="left"/>
    </xf>
    <xf numFmtId="2" fontId="4" fillId="7" borderId="27" xfId="0" applyNumberFormat="1" applyFont="1" applyFill="1" applyBorder="1" applyAlignment="1">
      <alignment horizontal="center"/>
    </xf>
    <xf numFmtId="2" fontId="4" fillId="7" borderId="11" xfId="0" applyNumberFormat="1" applyFont="1" applyFill="1" applyBorder="1" applyAlignment="1">
      <alignment horizontal="center"/>
    </xf>
    <xf numFmtId="2" fontId="4" fillId="7" borderId="23" xfId="0" applyNumberFormat="1" applyFont="1" applyFill="1" applyBorder="1" applyAlignment="1">
      <alignment horizontal="center"/>
    </xf>
    <xf numFmtId="1" fontId="4" fillId="7" borderId="39" xfId="0" applyNumberFormat="1" applyFont="1" applyFill="1" applyBorder="1" applyAlignment="1">
      <alignment horizontal="center"/>
    </xf>
    <xf numFmtId="0" fontId="32" fillId="4" borderId="35" xfId="0" applyFont="1" applyFill="1" applyBorder="1" applyAlignment="1">
      <alignment horizontal="left"/>
    </xf>
    <xf numFmtId="0" fontId="4" fillId="4" borderId="35" xfId="0" applyFont="1" applyFill="1" applyBorder="1" applyAlignment="1">
      <alignment horizontal="left"/>
    </xf>
    <xf numFmtId="0" fontId="44" fillId="0" borderId="0" xfId="0" applyFont="1"/>
    <xf numFmtId="0" fontId="45" fillId="4" borderId="5" xfId="0" applyFont="1" applyFill="1" applyBorder="1" applyAlignment="1">
      <alignment horizontal="center"/>
    </xf>
    <xf numFmtId="0" fontId="45" fillId="4" borderId="17" xfId="0" applyFont="1" applyFill="1" applyBorder="1" applyAlignment="1">
      <alignment horizontal="center"/>
    </xf>
    <xf numFmtId="0" fontId="45" fillId="4" borderId="22" xfId="0" applyFont="1" applyFill="1" applyBorder="1" applyAlignment="1">
      <alignment horizontal="center"/>
    </xf>
    <xf numFmtId="0" fontId="21" fillId="9" borderId="38" xfId="0" applyFont="1" applyFill="1" applyBorder="1" applyAlignment="1">
      <alignment horizontal="center" vertical="center" wrapText="1"/>
    </xf>
    <xf numFmtId="0" fontId="21" fillId="9" borderId="53"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21" fillId="2" borderId="49" xfId="0" applyFont="1" applyFill="1" applyBorder="1" applyAlignment="1">
      <alignment horizontal="center" vertical="center"/>
    </xf>
    <xf numFmtId="0" fontId="21" fillId="2" borderId="45"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7"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21" fillId="2" borderId="7" xfId="0" applyFont="1" applyFill="1" applyBorder="1" applyAlignment="1">
      <alignment horizontal="center" vertical="center"/>
    </xf>
    <xf numFmtId="0" fontId="21" fillId="2" borderId="30"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21" xfId="0" applyFont="1" applyFill="1" applyBorder="1" applyAlignment="1">
      <alignment horizontal="center" vertical="center"/>
    </xf>
    <xf numFmtId="0" fontId="21" fillId="2" borderId="71" xfId="0" applyFont="1" applyFill="1" applyBorder="1" applyAlignment="1">
      <alignment horizontal="center" vertical="center"/>
    </xf>
    <xf numFmtId="0" fontId="21" fillId="2" borderId="74" xfId="0" applyFont="1" applyFill="1" applyBorder="1" applyAlignment="1">
      <alignment horizontal="center" vertical="center"/>
    </xf>
    <xf numFmtId="0" fontId="21" fillId="9" borderId="54" xfId="0" applyFont="1" applyFill="1" applyBorder="1" applyAlignment="1">
      <alignment horizontal="center" vertical="center" wrapText="1"/>
    </xf>
    <xf numFmtId="0" fontId="21" fillId="9" borderId="64" xfId="0" applyFont="1" applyFill="1" applyBorder="1" applyAlignment="1">
      <alignment horizontal="center" vertical="center" wrapText="1"/>
    </xf>
    <xf numFmtId="0" fontId="21" fillId="2" borderId="18" xfId="0" applyFont="1" applyFill="1" applyBorder="1" applyAlignment="1">
      <alignment horizontal="center" vertical="center"/>
    </xf>
    <xf numFmtId="0" fontId="21" fillId="2" borderId="5"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9" borderId="56"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2" borderId="71" xfId="0" applyFont="1" applyFill="1" applyBorder="1" applyAlignment="1">
      <alignment horizontal="center" vertical="center" wrapText="1"/>
    </xf>
    <xf numFmtId="0" fontId="21" fillId="2" borderId="74" xfId="0" applyFont="1" applyFill="1" applyBorder="1" applyAlignment="1">
      <alignment horizontal="center" vertical="center" wrapText="1"/>
    </xf>
    <xf numFmtId="0" fontId="21" fillId="2" borderId="54"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10" fillId="4" borderId="7" xfId="0" applyFont="1" applyFill="1" applyBorder="1" applyAlignment="1">
      <alignment horizontal="left" vertical="center" wrapText="1"/>
    </xf>
    <xf numFmtId="0" fontId="10" fillId="4" borderId="30"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35" xfId="0" applyFont="1" applyFill="1" applyBorder="1" applyAlignment="1">
      <alignment horizontal="left" vertical="center" wrapText="1"/>
    </xf>
    <xf numFmtId="0" fontId="12" fillId="4" borderId="7" xfId="0" applyFont="1" applyFill="1" applyBorder="1" applyAlignment="1">
      <alignment horizontal="center"/>
    </xf>
    <xf numFmtId="0" fontId="12" fillId="4" borderId="30" xfId="0" applyFont="1" applyFill="1" applyBorder="1" applyAlignment="1">
      <alignment horizontal="center"/>
    </xf>
    <xf numFmtId="0" fontId="12" fillId="4" borderId="31" xfId="0" applyFont="1" applyFill="1" applyBorder="1" applyAlignment="1">
      <alignment horizontal="center"/>
    </xf>
    <xf numFmtId="0" fontId="10" fillId="4" borderId="35" xfId="0" applyFont="1" applyFill="1" applyBorder="1" applyAlignment="1">
      <alignment horizontal="left" wrapText="1"/>
    </xf>
    <xf numFmtId="0" fontId="21" fillId="2" borderId="38" xfId="0" applyFont="1" applyFill="1" applyBorder="1" applyAlignment="1">
      <alignment horizontal="center" vertical="center"/>
    </xf>
    <xf numFmtId="0" fontId="21" fillId="2" borderId="53" xfId="0" applyFont="1" applyFill="1" applyBorder="1" applyAlignment="1">
      <alignment horizontal="center" vertical="center"/>
    </xf>
    <xf numFmtId="0" fontId="21" fillId="2" borderId="54" xfId="0" applyFont="1" applyFill="1" applyBorder="1" applyAlignment="1">
      <alignment horizontal="center" vertical="center"/>
    </xf>
    <xf numFmtId="0" fontId="21" fillId="2" borderId="56"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78" xfId="0" applyFont="1" applyFill="1" applyBorder="1" applyAlignment="1">
      <alignment horizontal="center" vertical="center"/>
    </xf>
    <xf numFmtId="0" fontId="21" fillId="2" borderId="25" xfId="0" applyFont="1" applyFill="1" applyBorder="1" applyAlignment="1">
      <alignment horizontal="center" vertical="center"/>
    </xf>
    <xf numFmtId="0" fontId="21" fillId="2" borderId="34" xfId="0" applyFont="1" applyFill="1" applyBorder="1" applyAlignment="1">
      <alignment horizontal="center" vertical="center"/>
    </xf>
    <xf numFmtId="0" fontId="21" fillId="2" borderId="64" xfId="0" applyFont="1" applyFill="1" applyBorder="1" applyAlignment="1">
      <alignment horizontal="center" vertical="center"/>
    </xf>
    <xf numFmtId="0" fontId="18" fillId="0" borderId="42" xfId="0" applyFont="1" applyBorder="1" applyAlignment="1">
      <alignment horizontal="left" vertical="center" wrapText="1"/>
    </xf>
    <xf numFmtId="0" fontId="12" fillId="0" borderId="43" xfId="0" applyFont="1" applyBorder="1" applyAlignment="1">
      <alignment horizontal="left" vertical="center" wrapText="1"/>
    </xf>
    <xf numFmtId="0" fontId="12" fillId="0" borderId="44" xfId="0" applyFont="1" applyBorder="1" applyAlignment="1">
      <alignment horizontal="left" vertical="center" wrapText="1"/>
    </xf>
    <xf numFmtId="0" fontId="8" fillId="0" borderId="0" xfId="0" applyFont="1" applyAlignment="1">
      <alignment horizontal="left" vertical="center" wrapText="1"/>
    </xf>
    <xf numFmtId="0" fontId="12" fillId="0" borderId="0" xfId="0" applyFont="1" applyAlignment="1">
      <alignment horizontal="left" vertical="center" wrapText="1"/>
    </xf>
    <xf numFmtId="0" fontId="14" fillId="5" borderId="1" xfId="0" applyFont="1" applyFill="1" applyBorder="1" applyAlignment="1">
      <alignment horizontal="center" vertical="center"/>
    </xf>
    <xf numFmtId="0" fontId="13" fillId="5" borderId="57" xfId="0" applyFont="1" applyFill="1" applyBorder="1" applyAlignment="1">
      <alignment horizontal="center" vertical="center"/>
    </xf>
    <xf numFmtId="0" fontId="13" fillId="5" borderId="35" xfId="0" applyFont="1" applyFill="1" applyBorder="1" applyAlignment="1">
      <alignment horizontal="center" vertical="center"/>
    </xf>
    <xf numFmtId="0" fontId="13" fillId="5" borderId="0" xfId="0" applyFont="1" applyFill="1" applyAlignment="1">
      <alignment horizontal="center" vertical="center"/>
    </xf>
    <xf numFmtId="0" fontId="13" fillId="5" borderId="37" xfId="0" applyFont="1" applyFill="1" applyBorder="1" applyAlignment="1">
      <alignment horizontal="center" vertical="center"/>
    </xf>
    <xf numFmtId="0" fontId="13" fillId="5" borderId="65" xfId="0" applyFont="1" applyFill="1" applyBorder="1" applyAlignment="1">
      <alignment horizontal="center" vertical="center"/>
    </xf>
    <xf numFmtId="165" fontId="15" fillId="0" borderId="27" xfId="0" applyNumberFormat="1" applyFont="1" applyBorder="1" applyAlignment="1">
      <alignment horizontal="center" vertical="center"/>
    </xf>
    <xf numFmtId="165" fontId="15" fillId="0" borderId="18" xfId="0" applyNumberFormat="1" applyFont="1" applyBorder="1" applyAlignment="1">
      <alignment horizontal="center" vertical="center"/>
    </xf>
    <xf numFmtId="165" fontId="15" fillId="0" borderId="11" xfId="0" applyNumberFormat="1" applyFont="1" applyBorder="1" applyAlignment="1">
      <alignment horizontal="center" vertical="center"/>
    </xf>
    <xf numFmtId="165" fontId="15" fillId="0" borderId="19" xfId="0" applyNumberFormat="1" applyFont="1" applyBorder="1" applyAlignment="1">
      <alignment horizontal="center" vertical="center"/>
    </xf>
    <xf numFmtId="165" fontId="15" fillId="0" borderId="11" xfId="0" applyNumberFormat="1" applyFont="1" applyBorder="1" applyAlignment="1">
      <alignment horizontal="center" vertical="center" wrapText="1"/>
    </xf>
    <xf numFmtId="165" fontId="15" fillId="0" borderId="19" xfId="0" applyNumberFormat="1" applyFont="1" applyBorder="1" applyAlignment="1">
      <alignment horizontal="center" vertical="center" wrapText="1"/>
    </xf>
    <xf numFmtId="165" fontId="15" fillId="0" borderId="33" xfId="0" applyNumberFormat="1" applyFont="1" applyBorder="1" applyAlignment="1">
      <alignment horizontal="center" vertical="center"/>
    </xf>
    <xf numFmtId="165" fontId="15" fillId="0" borderId="26" xfId="0" applyNumberFormat="1" applyFont="1" applyBorder="1" applyAlignment="1">
      <alignment horizontal="center" vertical="center"/>
    </xf>
    <xf numFmtId="0" fontId="15" fillId="6" borderId="60" xfId="0" applyFont="1" applyFill="1" applyBorder="1" applyAlignment="1">
      <alignment horizontal="center" vertical="center" wrapText="1"/>
    </xf>
    <xf numFmtId="0" fontId="15" fillId="8" borderId="58" xfId="0" applyFont="1" applyFill="1" applyBorder="1" applyAlignment="1">
      <alignment horizontal="center" vertical="center" wrapText="1"/>
    </xf>
    <xf numFmtId="0" fontId="15" fillId="8" borderId="66" xfId="0" applyFont="1" applyFill="1" applyBorder="1" applyAlignment="1">
      <alignment horizontal="center" vertical="center" wrapText="1"/>
    </xf>
    <xf numFmtId="0" fontId="15" fillId="6" borderId="66" xfId="0" applyFont="1" applyFill="1" applyBorder="1" applyAlignment="1">
      <alignment horizontal="center" vertical="center" wrapText="1"/>
    </xf>
    <xf numFmtId="165" fontId="15" fillId="7" borderId="27" xfId="0" applyNumberFormat="1" applyFont="1" applyFill="1" applyBorder="1" applyAlignment="1">
      <alignment horizontal="center" vertical="center"/>
    </xf>
    <xf numFmtId="165" fontId="15" fillId="7" borderId="11" xfId="0" applyNumberFormat="1" applyFont="1" applyFill="1" applyBorder="1" applyAlignment="1">
      <alignment horizontal="center" vertical="center"/>
    </xf>
    <xf numFmtId="165" fontId="15" fillId="7" borderId="18" xfId="0" applyNumberFormat="1" applyFont="1" applyFill="1" applyBorder="1" applyAlignment="1">
      <alignment horizontal="center" vertical="center"/>
    </xf>
    <xf numFmtId="165" fontId="15" fillId="7" borderId="19" xfId="0" applyNumberFormat="1" applyFont="1" applyFill="1" applyBorder="1" applyAlignment="1">
      <alignment horizontal="center" vertical="center"/>
    </xf>
    <xf numFmtId="0" fontId="9" fillId="0" borderId="0" xfId="0" applyFont="1" applyAlignment="1">
      <alignment horizontal="center" vertical="center" wrapText="1"/>
    </xf>
    <xf numFmtId="0" fontId="10" fillId="0" borderId="0" xfId="0" applyFont="1" applyAlignment="1">
      <alignment horizontal="center" vertical="center" wrapText="1"/>
    </xf>
    <xf numFmtId="0" fontId="15" fillId="8" borderId="42" xfId="0" applyFont="1" applyFill="1" applyBorder="1" applyAlignment="1">
      <alignment horizontal="center" vertical="center" wrapText="1"/>
    </xf>
    <xf numFmtId="0" fontId="15" fillId="8" borderId="43" xfId="0" applyFont="1" applyFill="1" applyBorder="1" applyAlignment="1">
      <alignment horizontal="center" vertical="center" wrapText="1"/>
    </xf>
    <xf numFmtId="0" fontId="15" fillId="8" borderId="44" xfId="0" applyFont="1" applyFill="1" applyBorder="1" applyAlignment="1">
      <alignment horizontal="center" vertical="center" wrapText="1"/>
    </xf>
    <xf numFmtId="165" fontId="15" fillId="7" borderId="36" xfId="0" applyNumberFormat="1" applyFont="1" applyFill="1" applyBorder="1" applyAlignment="1">
      <alignment horizontal="center" vertical="center"/>
    </xf>
    <xf numFmtId="165" fontId="15" fillId="7" borderId="0" xfId="0" applyNumberFormat="1" applyFont="1" applyFill="1" applyAlignment="1">
      <alignment horizontal="center" vertical="center"/>
    </xf>
    <xf numFmtId="165" fontId="15" fillId="7" borderId="49" xfId="0" applyNumberFormat="1" applyFont="1" applyFill="1" applyBorder="1" applyAlignment="1">
      <alignment horizontal="center" vertical="center"/>
    </xf>
    <xf numFmtId="165" fontId="15" fillId="7" borderId="66" xfId="0" applyNumberFormat="1" applyFont="1" applyFill="1" applyBorder="1" applyAlignment="1">
      <alignment horizontal="center" vertical="center"/>
    </xf>
    <xf numFmtId="165" fontId="15" fillId="7" borderId="65" xfId="0" applyNumberFormat="1" applyFont="1" applyFill="1" applyBorder="1" applyAlignment="1">
      <alignment horizontal="center" vertical="center"/>
    </xf>
    <xf numFmtId="165" fontId="15" fillId="7" borderId="62"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0" fontId="10" fillId="5" borderId="57" xfId="0" applyFont="1" applyFill="1" applyBorder="1" applyAlignment="1">
      <alignment horizontal="center" vertical="center" wrapText="1"/>
    </xf>
    <xf numFmtId="0" fontId="10" fillId="5" borderId="4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65"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57" xfId="0" applyFont="1" applyFill="1" applyBorder="1" applyAlignment="1">
      <alignment horizontal="center" vertical="center" wrapText="1"/>
    </xf>
    <xf numFmtId="0" fontId="10" fillId="7" borderId="46"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65"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4" fillId="0" borderId="0" xfId="0" applyFont="1" applyAlignment="1">
      <alignment horizontal="left" vertical="center" wrapText="1"/>
    </xf>
  </cellXfs>
  <cellStyles count="3">
    <cellStyle name="Normal" xfId="0" builtinId="0"/>
    <cellStyle name="Normal 2 2" xfId="1" xr:uid="{ADF0D4C5-B558-2B4E-86B9-A75798E8CBBB}"/>
    <cellStyle name="常规 2" xfId="2" xr:uid="{8F6E4DFC-A6E5-49A3-9DFC-AEC267D41FF8}"/>
  </cellStyles>
  <dxfs count="0"/>
  <tableStyles count="0" defaultTableStyle="TableStyleMedium2" defaultPivotStyle="PivotStyleLight16"/>
  <colors>
    <mruColors>
      <color rgb="FFE7BBD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26" Type="http://schemas.openxmlformats.org/officeDocument/2006/relationships/image" Target="../media/image45.png"/><Relationship Id="rId3" Type="http://schemas.openxmlformats.org/officeDocument/2006/relationships/image" Target="../media/image22.jpeg"/><Relationship Id="rId21" Type="http://schemas.openxmlformats.org/officeDocument/2006/relationships/image" Target="../media/image40.jpe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5" Type="http://schemas.openxmlformats.org/officeDocument/2006/relationships/image" Target="../media/image44.png"/><Relationship Id="rId2" Type="http://schemas.openxmlformats.org/officeDocument/2006/relationships/image" Target="../media/image21.jpeg"/><Relationship Id="rId16" Type="http://schemas.openxmlformats.org/officeDocument/2006/relationships/image" Target="../media/image35.png"/><Relationship Id="rId20" Type="http://schemas.openxmlformats.org/officeDocument/2006/relationships/image" Target="../media/image39.jpeg"/><Relationship Id="rId1" Type="http://schemas.openxmlformats.org/officeDocument/2006/relationships/image" Target="../media/image20.jpeg"/><Relationship Id="rId6" Type="http://schemas.openxmlformats.org/officeDocument/2006/relationships/image" Target="../media/image25.png"/><Relationship Id="rId11" Type="http://schemas.openxmlformats.org/officeDocument/2006/relationships/image" Target="../media/image30.png"/><Relationship Id="rId24" Type="http://schemas.openxmlformats.org/officeDocument/2006/relationships/image" Target="../media/image43.png"/><Relationship Id="rId5" Type="http://schemas.openxmlformats.org/officeDocument/2006/relationships/image" Target="../media/image24.png"/><Relationship Id="rId15" Type="http://schemas.openxmlformats.org/officeDocument/2006/relationships/image" Target="../media/image34.png"/><Relationship Id="rId23" Type="http://schemas.openxmlformats.org/officeDocument/2006/relationships/image" Target="../media/image42.jpe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 Id="rId22" Type="http://schemas.openxmlformats.org/officeDocument/2006/relationships/image" Target="../media/image41.jpeg"/><Relationship Id="rId27" Type="http://schemas.openxmlformats.org/officeDocument/2006/relationships/image" Target="../media/image4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4"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0</xdr:col>
      <xdr:colOff>313397</xdr:colOff>
      <xdr:row>7</xdr:row>
      <xdr:rowOff>78302</xdr:rowOff>
    </xdr:from>
    <xdr:to>
      <xdr:col>0</xdr:col>
      <xdr:colOff>2861334</xdr:colOff>
      <xdr:row>13</xdr:row>
      <xdr:rowOff>265639</xdr:rowOff>
    </xdr:to>
    <xdr:pic>
      <xdr:nvPicPr>
        <xdr:cNvPr id="2" name="Picture 1">
          <a:extLst>
            <a:ext uri="{FF2B5EF4-FFF2-40B4-BE49-F238E27FC236}">
              <a16:creationId xmlns:a16="http://schemas.microsoft.com/office/drawing/2014/main" id="{418B42D2-E350-C64A-909C-2274297E752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7667" t="5001" r="4436" b="6119"/>
        <a:stretch/>
      </xdr:blipFill>
      <xdr:spPr>
        <a:xfrm>
          <a:off x="313397" y="2197347"/>
          <a:ext cx="2547937" cy="2049528"/>
        </a:xfrm>
        <a:prstGeom prst="rect">
          <a:avLst/>
        </a:prstGeom>
      </xdr:spPr>
    </xdr:pic>
    <xdr:clientData/>
  </xdr:twoCellAnchor>
  <xdr:twoCellAnchor editAs="oneCell">
    <xdr:from>
      <xdr:col>0</xdr:col>
      <xdr:colOff>165774</xdr:colOff>
      <xdr:row>50</xdr:row>
      <xdr:rowOff>96320</xdr:rowOff>
    </xdr:from>
    <xdr:to>
      <xdr:col>0</xdr:col>
      <xdr:colOff>2978396</xdr:colOff>
      <xdr:row>56</xdr:row>
      <xdr:rowOff>271481</xdr:rowOff>
    </xdr:to>
    <xdr:pic>
      <xdr:nvPicPr>
        <xdr:cNvPr id="3" name="Picture 2">
          <a:extLst>
            <a:ext uri="{FF2B5EF4-FFF2-40B4-BE49-F238E27FC236}">
              <a16:creationId xmlns:a16="http://schemas.microsoft.com/office/drawing/2014/main" id="{247B9A3A-4BD6-614A-ACF9-AB4EA8B87B4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65774" y="14940337"/>
          <a:ext cx="2812622" cy="2037352"/>
        </a:xfrm>
        <a:prstGeom prst="rect">
          <a:avLst/>
        </a:prstGeom>
      </xdr:spPr>
    </xdr:pic>
    <xdr:clientData/>
  </xdr:twoCellAnchor>
  <xdr:twoCellAnchor editAs="oneCell">
    <xdr:from>
      <xdr:col>0</xdr:col>
      <xdr:colOff>131198</xdr:colOff>
      <xdr:row>72</xdr:row>
      <xdr:rowOff>66605</xdr:rowOff>
    </xdr:from>
    <xdr:to>
      <xdr:col>0</xdr:col>
      <xdr:colOff>3005408</xdr:colOff>
      <xdr:row>78</xdr:row>
      <xdr:rowOff>155148</xdr:rowOff>
    </xdr:to>
    <xdr:pic>
      <xdr:nvPicPr>
        <xdr:cNvPr id="4" name="Picture 3">
          <a:extLst>
            <a:ext uri="{FF2B5EF4-FFF2-40B4-BE49-F238E27FC236}">
              <a16:creationId xmlns:a16="http://schemas.microsoft.com/office/drawing/2014/main" id="{9D9DCB99-B0CB-6243-B4A7-68448491282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198" y="21428290"/>
          <a:ext cx="2874210" cy="1950734"/>
        </a:xfrm>
        <a:prstGeom prst="rect">
          <a:avLst/>
        </a:prstGeom>
      </xdr:spPr>
    </xdr:pic>
    <xdr:clientData/>
  </xdr:twoCellAnchor>
  <xdr:twoCellAnchor editAs="oneCell">
    <xdr:from>
      <xdr:col>0</xdr:col>
      <xdr:colOff>129354</xdr:colOff>
      <xdr:row>93</xdr:row>
      <xdr:rowOff>149831</xdr:rowOff>
    </xdr:from>
    <xdr:to>
      <xdr:col>0</xdr:col>
      <xdr:colOff>2986854</xdr:colOff>
      <xdr:row>100</xdr:row>
      <xdr:rowOff>307718</xdr:rowOff>
    </xdr:to>
    <xdr:pic>
      <xdr:nvPicPr>
        <xdr:cNvPr id="5" name="Picture 4">
          <a:extLst>
            <a:ext uri="{FF2B5EF4-FFF2-40B4-BE49-F238E27FC236}">
              <a16:creationId xmlns:a16="http://schemas.microsoft.com/office/drawing/2014/main" id="{6C3F2488-23F0-584F-A325-BAE7B3297C3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29354" y="27718820"/>
          <a:ext cx="2857500" cy="2330443"/>
        </a:xfrm>
        <a:prstGeom prst="rect">
          <a:avLst/>
        </a:prstGeom>
      </xdr:spPr>
    </xdr:pic>
    <xdr:clientData/>
  </xdr:twoCellAnchor>
  <xdr:twoCellAnchor editAs="oneCell">
    <xdr:from>
      <xdr:col>0</xdr:col>
      <xdr:colOff>133033</xdr:colOff>
      <xdr:row>160</xdr:row>
      <xdr:rowOff>0</xdr:rowOff>
    </xdr:from>
    <xdr:to>
      <xdr:col>0</xdr:col>
      <xdr:colOff>2940367</xdr:colOff>
      <xdr:row>167</xdr:row>
      <xdr:rowOff>80698</xdr:rowOff>
    </xdr:to>
    <xdr:pic>
      <xdr:nvPicPr>
        <xdr:cNvPr id="6" name="Picture 5">
          <a:extLst>
            <a:ext uri="{FF2B5EF4-FFF2-40B4-BE49-F238E27FC236}">
              <a16:creationId xmlns:a16="http://schemas.microsoft.com/office/drawing/2014/main" id="{41A0F8FF-0C3D-3C43-AF2F-9543BB77D7F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33033" y="51155600"/>
          <a:ext cx="2807334" cy="2303197"/>
        </a:xfrm>
        <a:prstGeom prst="rect">
          <a:avLst/>
        </a:prstGeom>
      </xdr:spPr>
    </xdr:pic>
    <xdr:clientData/>
  </xdr:twoCellAnchor>
  <xdr:twoCellAnchor editAs="oneCell">
    <xdr:from>
      <xdr:col>0</xdr:col>
      <xdr:colOff>133033</xdr:colOff>
      <xdr:row>160</xdr:row>
      <xdr:rowOff>0</xdr:rowOff>
    </xdr:from>
    <xdr:to>
      <xdr:col>0</xdr:col>
      <xdr:colOff>2940367</xdr:colOff>
      <xdr:row>167</xdr:row>
      <xdr:rowOff>80697</xdr:rowOff>
    </xdr:to>
    <xdr:pic>
      <xdr:nvPicPr>
        <xdr:cNvPr id="7" name="Picture 6">
          <a:extLst>
            <a:ext uri="{FF2B5EF4-FFF2-40B4-BE49-F238E27FC236}">
              <a16:creationId xmlns:a16="http://schemas.microsoft.com/office/drawing/2014/main" id="{D44F1CED-6718-D84A-A8EC-796E18869185}"/>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33033" y="51155600"/>
          <a:ext cx="2807334" cy="2303196"/>
        </a:xfrm>
        <a:prstGeom prst="rect">
          <a:avLst/>
        </a:prstGeom>
      </xdr:spPr>
    </xdr:pic>
    <xdr:clientData/>
  </xdr:twoCellAnchor>
  <xdr:twoCellAnchor editAs="oneCell">
    <xdr:from>
      <xdr:col>0</xdr:col>
      <xdr:colOff>110166</xdr:colOff>
      <xdr:row>182</xdr:row>
      <xdr:rowOff>0</xdr:rowOff>
    </xdr:from>
    <xdr:to>
      <xdr:col>0</xdr:col>
      <xdr:colOff>2963235</xdr:colOff>
      <xdr:row>189</xdr:row>
      <xdr:rowOff>68000</xdr:rowOff>
    </xdr:to>
    <xdr:pic>
      <xdr:nvPicPr>
        <xdr:cNvPr id="8" name="Picture 7">
          <a:extLst>
            <a:ext uri="{FF2B5EF4-FFF2-40B4-BE49-F238E27FC236}">
              <a16:creationId xmlns:a16="http://schemas.microsoft.com/office/drawing/2014/main" id="{F5574319-E4C3-6546-B5CA-7176990DD2C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0166" y="57823100"/>
          <a:ext cx="2853069" cy="2290499"/>
        </a:xfrm>
        <a:prstGeom prst="rect">
          <a:avLst/>
        </a:prstGeom>
      </xdr:spPr>
    </xdr:pic>
    <xdr:clientData/>
  </xdr:twoCellAnchor>
  <xdr:twoCellAnchor editAs="oneCell">
    <xdr:from>
      <xdr:col>0</xdr:col>
      <xdr:colOff>153983</xdr:colOff>
      <xdr:row>203</xdr:row>
      <xdr:rowOff>87004</xdr:rowOff>
    </xdr:from>
    <xdr:to>
      <xdr:col>0</xdr:col>
      <xdr:colOff>3007052</xdr:colOff>
      <xdr:row>210</xdr:row>
      <xdr:rowOff>151602</xdr:rowOff>
    </xdr:to>
    <xdr:pic>
      <xdr:nvPicPr>
        <xdr:cNvPr id="9" name="Picture 8">
          <a:extLst>
            <a:ext uri="{FF2B5EF4-FFF2-40B4-BE49-F238E27FC236}">
              <a16:creationId xmlns:a16="http://schemas.microsoft.com/office/drawing/2014/main" id="{B304871A-9003-D845-B3B5-50A41EBCDE4E}"/>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3983" y="60244335"/>
          <a:ext cx="2853069" cy="2237156"/>
        </a:xfrm>
        <a:prstGeom prst="rect">
          <a:avLst/>
        </a:prstGeom>
      </xdr:spPr>
    </xdr:pic>
    <xdr:clientData/>
  </xdr:twoCellAnchor>
  <xdr:twoCellAnchor editAs="oneCell">
    <xdr:from>
      <xdr:col>0</xdr:col>
      <xdr:colOff>129951</xdr:colOff>
      <xdr:row>292</xdr:row>
      <xdr:rowOff>0</xdr:rowOff>
    </xdr:from>
    <xdr:to>
      <xdr:col>0</xdr:col>
      <xdr:colOff>2943449</xdr:colOff>
      <xdr:row>298</xdr:row>
      <xdr:rowOff>257735</xdr:rowOff>
    </xdr:to>
    <xdr:pic>
      <xdr:nvPicPr>
        <xdr:cNvPr id="10" name="Picture 9">
          <a:extLst>
            <a:ext uri="{FF2B5EF4-FFF2-40B4-BE49-F238E27FC236}">
              <a16:creationId xmlns:a16="http://schemas.microsoft.com/office/drawing/2014/main" id="{B5771437-D391-CE49-8096-DA6AD812AB2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9951" y="77821865"/>
          <a:ext cx="2813498" cy="2162734"/>
        </a:xfrm>
        <a:prstGeom prst="rect">
          <a:avLst/>
        </a:prstGeom>
      </xdr:spPr>
    </xdr:pic>
    <xdr:clientData/>
  </xdr:twoCellAnchor>
  <xdr:twoCellAnchor editAs="oneCell">
    <xdr:from>
      <xdr:col>0</xdr:col>
      <xdr:colOff>129951</xdr:colOff>
      <xdr:row>314</xdr:row>
      <xdr:rowOff>0</xdr:rowOff>
    </xdr:from>
    <xdr:to>
      <xdr:col>0</xdr:col>
      <xdr:colOff>2943449</xdr:colOff>
      <xdr:row>320</xdr:row>
      <xdr:rowOff>257735</xdr:rowOff>
    </xdr:to>
    <xdr:pic>
      <xdr:nvPicPr>
        <xdr:cNvPr id="11" name="Picture 10">
          <a:extLst>
            <a:ext uri="{FF2B5EF4-FFF2-40B4-BE49-F238E27FC236}">
              <a16:creationId xmlns:a16="http://schemas.microsoft.com/office/drawing/2014/main" id="{D325422D-5829-4844-A7E8-041A9612569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9951" y="84493100"/>
          <a:ext cx="2813498" cy="2162734"/>
        </a:xfrm>
        <a:prstGeom prst="rect">
          <a:avLst/>
        </a:prstGeom>
      </xdr:spPr>
    </xdr:pic>
    <xdr:clientData/>
  </xdr:twoCellAnchor>
  <xdr:twoCellAnchor editAs="oneCell">
    <xdr:from>
      <xdr:col>0</xdr:col>
      <xdr:colOff>200721</xdr:colOff>
      <xdr:row>336</xdr:row>
      <xdr:rowOff>0</xdr:rowOff>
    </xdr:from>
    <xdr:to>
      <xdr:col>0</xdr:col>
      <xdr:colOff>2872679</xdr:colOff>
      <xdr:row>343</xdr:row>
      <xdr:rowOff>208180</xdr:rowOff>
    </xdr:to>
    <xdr:pic>
      <xdr:nvPicPr>
        <xdr:cNvPr id="12" name="Picture 11">
          <a:extLst>
            <a:ext uri="{FF2B5EF4-FFF2-40B4-BE49-F238E27FC236}">
              <a16:creationId xmlns:a16="http://schemas.microsoft.com/office/drawing/2014/main" id="{9E0D9982-AD8B-ED49-9440-5E061E92CAE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0721" y="91160648"/>
          <a:ext cx="2671958" cy="2430679"/>
        </a:xfrm>
        <a:prstGeom prst="rect">
          <a:avLst/>
        </a:prstGeom>
      </xdr:spPr>
    </xdr:pic>
    <xdr:clientData/>
  </xdr:twoCellAnchor>
  <xdr:twoCellAnchor editAs="oneCell">
    <xdr:from>
      <xdr:col>0</xdr:col>
      <xdr:colOff>209286</xdr:colOff>
      <xdr:row>358</xdr:row>
      <xdr:rowOff>0</xdr:rowOff>
    </xdr:from>
    <xdr:to>
      <xdr:col>0</xdr:col>
      <xdr:colOff>2864115</xdr:colOff>
      <xdr:row>365</xdr:row>
      <xdr:rowOff>42599</xdr:rowOff>
    </xdr:to>
    <xdr:pic>
      <xdr:nvPicPr>
        <xdr:cNvPr id="13" name="Picture 12">
          <a:extLst>
            <a:ext uri="{FF2B5EF4-FFF2-40B4-BE49-F238E27FC236}">
              <a16:creationId xmlns:a16="http://schemas.microsoft.com/office/drawing/2014/main" id="{28471DDF-386F-3041-847C-E98DE42C5761}"/>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09286" y="97828100"/>
          <a:ext cx="2654829" cy="2265098"/>
        </a:xfrm>
        <a:prstGeom prst="rect">
          <a:avLst/>
        </a:prstGeom>
      </xdr:spPr>
    </xdr:pic>
    <xdr:clientData/>
  </xdr:twoCellAnchor>
  <xdr:twoCellAnchor editAs="oneCell">
    <xdr:from>
      <xdr:col>0</xdr:col>
      <xdr:colOff>271824</xdr:colOff>
      <xdr:row>467</xdr:row>
      <xdr:rowOff>171235</xdr:rowOff>
    </xdr:from>
    <xdr:to>
      <xdr:col>0</xdr:col>
      <xdr:colOff>2737362</xdr:colOff>
      <xdr:row>475</xdr:row>
      <xdr:rowOff>332</xdr:rowOff>
    </xdr:to>
    <xdr:pic>
      <xdr:nvPicPr>
        <xdr:cNvPr id="14" name="Picture 13">
          <a:extLst>
            <a:ext uri="{FF2B5EF4-FFF2-40B4-BE49-F238E27FC236}">
              <a16:creationId xmlns:a16="http://schemas.microsoft.com/office/drawing/2014/main" id="{C13F6F4B-345B-BD4A-9A8F-27EEA71042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71824" y="137288426"/>
          <a:ext cx="2465538" cy="2311216"/>
        </a:xfrm>
        <a:prstGeom prst="rect">
          <a:avLst/>
        </a:prstGeom>
      </xdr:spPr>
    </xdr:pic>
    <xdr:clientData/>
  </xdr:twoCellAnchor>
  <xdr:twoCellAnchor editAs="oneCell">
    <xdr:from>
      <xdr:col>0</xdr:col>
      <xdr:colOff>139343</xdr:colOff>
      <xdr:row>489</xdr:row>
      <xdr:rowOff>139129</xdr:rowOff>
    </xdr:from>
    <xdr:to>
      <xdr:col>0</xdr:col>
      <xdr:colOff>2869843</xdr:colOff>
      <xdr:row>496</xdr:row>
      <xdr:rowOff>254068</xdr:rowOff>
    </xdr:to>
    <xdr:pic>
      <xdr:nvPicPr>
        <xdr:cNvPr id="15" name="Picture 14">
          <a:extLst>
            <a:ext uri="{FF2B5EF4-FFF2-40B4-BE49-F238E27FC236}">
              <a16:creationId xmlns:a16="http://schemas.microsoft.com/office/drawing/2014/main" id="{8BAE3D01-D882-6C48-9085-8115A16E127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39343" y="144394719"/>
          <a:ext cx="2730500" cy="2287495"/>
        </a:xfrm>
        <a:prstGeom prst="rect">
          <a:avLst/>
        </a:prstGeom>
      </xdr:spPr>
    </xdr:pic>
    <xdr:clientData/>
  </xdr:twoCellAnchor>
  <xdr:twoCellAnchor editAs="oneCell">
    <xdr:from>
      <xdr:col>0</xdr:col>
      <xdr:colOff>265558</xdr:colOff>
      <xdr:row>424</xdr:row>
      <xdr:rowOff>0</xdr:rowOff>
    </xdr:from>
    <xdr:to>
      <xdr:col>0</xdr:col>
      <xdr:colOff>2807842</xdr:colOff>
      <xdr:row>430</xdr:row>
      <xdr:rowOff>176478</xdr:rowOff>
    </xdr:to>
    <xdr:pic>
      <xdr:nvPicPr>
        <xdr:cNvPr id="16" name="Picture 17">
          <a:extLst>
            <a:ext uri="{FF2B5EF4-FFF2-40B4-BE49-F238E27FC236}">
              <a16:creationId xmlns:a16="http://schemas.microsoft.com/office/drawing/2014/main" id="{54254B52-8CE2-0745-8358-9AEC0AE6C22B}"/>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l="18679" t="7250" r="15061" b="13194"/>
        <a:stretch/>
      </xdr:blipFill>
      <xdr:spPr>
        <a:xfrm>
          <a:off x="265558" y="117830600"/>
          <a:ext cx="2542284" cy="2081477"/>
        </a:xfrm>
        <a:prstGeom prst="rect">
          <a:avLst/>
        </a:prstGeom>
      </xdr:spPr>
    </xdr:pic>
    <xdr:clientData/>
  </xdr:twoCellAnchor>
  <xdr:twoCellAnchor editAs="oneCell">
    <xdr:from>
      <xdr:col>0</xdr:col>
      <xdr:colOff>149028</xdr:colOff>
      <xdr:row>115</xdr:row>
      <xdr:rowOff>142491</xdr:rowOff>
    </xdr:from>
    <xdr:to>
      <xdr:col>0</xdr:col>
      <xdr:colOff>2892228</xdr:colOff>
      <xdr:row>120</xdr:row>
      <xdr:rowOff>276935</xdr:rowOff>
    </xdr:to>
    <xdr:pic>
      <xdr:nvPicPr>
        <xdr:cNvPr id="17" name="Picture 16">
          <a:extLst>
            <a:ext uri="{FF2B5EF4-FFF2-40B4-BE49-F238E27FC236}">
              <a16:creationId xmlns:a16="http://schemas.microsoft.com/office/drawing/2014/main" id="{06663444-C046-7A4F-A3FA-335BEB848063}"/>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l="11418" t="12856" r="11742" b="20431"/>
        <a:stretch/>
      </xdr:blipFill>
      <xdr:spPr>
        <a:xfrm>
          <a:off x="149028" y="34229148"/>
          <a:ext cx="2743200" cy="1686271"/>
        </a:xfrm>
        <a:prstGeom prst="rect">
          <a:avLst/>
        </a:prstGeom>
      </xdr:spPr>
    </xdr:pic>
    <xdr:clientData/>
  </xdr:twoCellAnchor>
  <xdr:twoCellAnchor editAs="oneCell">
    <xdr:from>
      <xdr:col>0</xdr:col>
      <xdr:colOff>207552</xdr:colOff>
      <xdr:row>445</xdr:row>
      <xdr:rowOff>192640</xdr:rowOff>
    </xdr:from>
    <xdr:to>
      <xdr:col>0</xdr:col>
      <xdr:colOff>2950752</xdr:colOff>
      <xdr:row>452</xdr:row>
      <xdr:rowOff>109747</xdr:rowOff>
    </xdr:to>
    <xdr:pic>
      <xdr:nvPicPr>
        <xdr:cNvPr id="18" name="Picture 17">
          <a:extLst>
            <a:ext uri="{FF2B5EF4-FFF2-40B4-BE49-F238E27FC236}">
              <a16:creationId xmlns:a16="http://schemas.microsoft.com/office/drawing/2014/main" id="{D96CAC94-6633-7245-A05A-6D7A85B34721}"/>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20102" t="14048" r="16030" b="7128"/>
        <a:stretch/>
      </xdr:blipFill>
      <xdr:spPr>
        <a:xfrm>
          <a:off x="207552" y="119008988"/>
          <a:ext cx="2743200" cy="2089663"/>
        </a:xfrm>
        <a:prstGeom prst="rect">
          <a:avLst/>
        </a:prstGeom>
      </xdr:spPr>
    </xdr:pic>
    <xdr:clientData/>
  </xdr:twoCellAnchor>
  <xdr:twoCellAnchor editAs="oneCell">
    <xdr:from>
      <xdr:col>0</xdr:col>
      <xdr:colOff>193238</xdr:colOff>
      <xdr:row>379</xdr:row>
      <xdr:rowOff>181990</xdr:rowOff>
    </xdr:from>
    <xdr:to>
      <xdr:col>0</xdr:col>
      <xdr:colOff>2936438</xdr:colOff>
      <xdr:row>386</xdr:row>
      <xdr:rowOff>250152</xdr:rowOff>
    </xdr:to>
    <xdr:pic>
      <xdr:nvPicPr>
        <xdr:cNvPr id="19" name="Picture 18">
          <a:extLst>
            <a:ext uri="{FF2B5EF4-FFF2-40B4-BE49-F238E27FC236}">
              <a16:creationId xmlns:a16="http://schemas.microsoft.com/office/drawing/2014/main" id="{C5BA1F27-C8D6-3742-AC1D-3C3E209356E0}"/>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l="7945" r="13424" b="10811"/>
        <a:stretch/>
      </xdr:blipFill>
      <xdr:spPr>
        <a:xfrm>
          <a:off x="193238" y="108745586"/>
          <a:ext cx="2743200" cy="2240719"/>
        </a:xfrm>
        <a:prstGeom prst="rect">
          <a:avLst/>
        </a:prstGeom>
      </xdr:spPr>
    </xdr:pic>
    <xdr:clientData/>
  </xdr:twoCellAnchor>
  <xdr:oneCellAnchor>
    <xdr:from>
      <xdr:col>0</xdr:col>
      <xdr:colOff>294387</xdr:colOff>
      <xdr:row>401</xdr:row>
      <xdr:rowOff>149832</xdr:rowOff>
    </xdr:from>
    <xdr:ext cx="2463223" cy="2032528"/>
    <xdr:pic>
      <xdr:nvPicPr>
        <xdr:cNvPr id="20" name="Picture 39">
          <a:extLst>
            <a:ext uri="{FF2B5EF4-FFF2-40B4-BE49-F238E27FC236}">
              <a16:creationId xmlns:a16="http://schemas.microsoft.com/office/drawing/2014/main" id="{4F7FD612-91B8-1746-85E3-F5A68C13E8E2}"/>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r="7721" b="11981"/>
        <a:stretch/>
      </xdr:blipFill>
      <xdr:spPr>
        <a:xfrm>
          <a:off x="294387" y="115851826"/>
          <a:ext cx="2463223" cy="2032528"/>
        </a:xfrm>
        <a:prstGeom prst="rect">
          <a:avLst/>
        </a:prstGeom>
      </xdr:spPr>
    </xdr:pic>
    <xdr:clientData/>
  </xdr:oneCellAnchor>
  <xdr:twoCellAnchor editAs="oneCell">
    <xdr:from>
      <xdr:col>0</xdr:col>
      <xdr:colOff>293170</xdr:colOff>
      <xdr:row>29</xdr:row>
      <xdr:rowOff>192391</xdr:rowOff>
    </xdr:from>
    <xdr:to>
      <xdr:col>0</xdr:col>
      <xdr:colOff>3036370</xdr:colOff>
      <xdr:row>37</xdr:row>
      <xdr:rowOff>81813</xdr:rowOff>
    </xdr:to>
    <xdr:pic>
      <xdr:nvPicPr>
        <xdr:cNvPr id="21" name="Picture 20">
          <a:extLst>
            <a:ext uri="{FF2B5EF4-FFF2-40B4-BE49-F238E27FC236}">
              <a16:creationId xmlns:a16="http://schemas.microsoft.com/office/drawing/2014/main" id="{9F253BC5-2986-8E4F-A409-FEA324292ED1}"/>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l="20199" t="12689" r="18581" b="10392"/>
        <a:stretch/>
      </xdr:blipFill>
      <xdr:spPr>
        <a:xfrm>
          <a:off x="293170" y="8829104"/>
          <a:ext cx="2743200" cy="2372343"/>
        </a:xfrm>
        <a:prstGeom prst="rect">
          <a:avLst/>
        </a:prstGeom>
      </xdr:spPr>
    </xdr:pic>
    <xdr:clientData/>
  </xdr:twoCellAnchor>
  <xdr:twoCellAnchor editAs="oneCell">
    <xdr:from>
      <xdr:col>0</xdr:col>
      <xdr:colOff>111125</xdr:colOff>
      <xdr:row>226</xdr:row>
      <xdr:rowOff>0</xdr:rowOff>
    </xdr:from>
    <xdr:to>
      <xdr:col>0</xdr:col>
      <xdr:colOff>2873796</xdr:colOff>
      <xdr:row>230</xdr:row>
      <xdr:rowOff>1588</xdr:rowOff>
    </xdr:to>
    <xdr:pic>
      <xdr:nvPicPr>
        <xdr:cNvPr id="22" name="图片 14">
          <a:extLst>
            <a:ext uri="{FF2B5EF4-FFF2-40B4-BE49-F238E27FC236}">
              <a16:creationId xmlns:a16="http://schemas.microsoft.com/office/drawing/2014/main" id="{5FF88A76-E962-004C-ABB7-6E8BD6D58E6B}"/>
            </a:ext>
          </a:extLst>
        </xdr:cNvPr>
        <xdr:cNvPicPr>
          <a:picLocks noChangeAspect="1"/>
        </xdr:cNvPicPr>
      </xdr:nvPicPr>
      <xdr:blipFill>
        <a:blip xmlns:r="http://schemas.openxmlformats.org/officeDocument/2006/relationships" r:embed="rId18"/>
        <a:stretch>
          <a:fillRect/>
        </a:stretch>
      </xdr:blipFill>
      <xdr:spPr>
        <a:xfrm>
          <a:off x="111125" y="71548625"/>
          <a:ext cx="2762671" cy="1268187"/>
        </a:xfrm>
        <a:prstGeom prst="rect">
          <a:avLst/>
        </a:prstGeom>
      </xdr:spPr>
    </xdr:pic>
    <xdr:clientData/>
  </xdr:twoCellAnchor>
  <xdr:twoCellAnchor editAs="oneCell">
    <xdr:from>
      <xdr:col>0</xdr:col>
      <xdr:colOff>179798</xdr:colOff>
      <xdr:row>137</xdr:row>
      <xdr:rowOff>149831</xdr:rowOff>
    </xdr:from>
    <xdr:to>
      <xdr:col>0</xdr:col>
      <xdr:colOff>2987132</xdr:colOff>
      <xdr:row>144</xdr:row>
      <xdr:rowOff>230527</xdr:rowOff>
    </xdr:to>
    <xdr:pic>
      <xdr:nvPicPr>
        <xdr:cNvPr id="23" name="Picture 22">
          <a:extLst>
            <a:ext uri="{FF2B5EF4-FFF2-40B4-BE49-F238E27FC236}">
              <a16:creationId xmlns:a16="http://schemas.microsoft.com/office/drawing/2014/main" id="{0900320B-42E5-D84F-866B-21F8D780A14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79798" y="40754157"/>
          <a:ext cx="2807334" cy="2253252"/>
        </a:xfrm>
        <a:prstGeom prst="rect">
          <a:avLst/>
        </a:prstGeom>
      </xdr:spPr>
    </xdr:pic>
    <xdr:clientData/>
  </xdr:twoCellAnchor>
  <xdr:oneCellAnchor>
    <xdr:from>
      <xdr:col>0</xdr:col>
      <xdr:colOff>170657</xdr:colOff>
      <xdr:row>247</xdr:row>
      <xdr:rowOff>142874</xdr:rowOff>
    </xdr:from>
    <xdr:ext cx="2762671" cy="1239838"/>
    <xdr:pic>
      <xdr:nvPicPr>
        <xdr:cNvPr id="24" name="图片 14">
          <a:extLst>
            <a:ext uri="{FF2B5EF4-FFF2-40B4-BE49-F238E27FC236}">
              <a16:creationId xmlns:a16="http://schemas.microsoft.com/office/drawing/2014/main" id="{6E700D25-4587-488F-96C1-52052B805B3B}"/>
            </a:ext>
          </a:extLst>
        </xdr:cNvPr>
        <xdr:cNvPicPr>
          <a:picLocks noChangeAspect="1"/>
        </xdr:cNvPicPr>
      </xdr:nvPicPr>
      <xdr:blipFill>
        <a:blip xmlns:r="http://schemas.openxmlformats.org/officeDocument/2006/relationships" r:embed="rId18"/>
        <a:stretch>
          <a:fillRect/>
        </a:stretch>
      </xdr:blipFill>
      <xdr:spPr>
        <a:xfrm>
          <a:off x="170657" y="79950468"/>
          <a:ext cx="2762671" cy="1239838"/>
        </a:xfrm>
        <a:prstGeom prst="rect">
          <a:avLst/>
        </a:prstGeom>
      </xdr:spPr>
    </xdr:pic>
    <xdr:clientData/>
  </xdr:oneCellAnchor>
  <xdr:twoCellAnchor editAs="oneCell">
    <xdr:from>
      <xdr:col>0</xdr:col>
      <xdr:colOff>130969</xdr:colOff>
      <xdr:row>269</xdr:row>
      <xdr:rowOff>238126</xdr:rowOff>
    </xdr:from>
    <xdr:to>
      <xdr:col>0</xdr:col>
      <xdr:colOff>3092727</xdr:colOff>
      <xdr:row>274</xdr:row>
      <xdr:rowOff>35019</xdr:rowOff>
    </xdr:to>
    <xdr:pic>
      <xdr:nvPicPr>
        <xdr:cNvPr id="26" name="图片 25">
          <a:extLst>
            <a:ext uri="{FF2B5EF4-FFF2-40B4-BE49-F238E27FC236}">
              <a16:creationId xmlns:a16="http://schemas.microsoft.com/office/drawing/2014/main" id="{6268CA14-CD29-4427-B711-A3B3EE3AF50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0969" y="83450907"/>
          <a:ext cx="2961758" cy="1344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206375</xdr:colOff>
      <xdr:row>14</xdr:row>
      <xdr:rowOff>174623</xdr:rowOff>
    </xdr:from>
    <xdr:to>
      <xdr:col>0</xdr:col>
      <xdr:colOff>2754312</xdr:colOff>
      <xdr:row>21</xdr:row>
      <xdr:rowOff>51594</xdr:rowOff>
    </xdr:to>
    <xdr:pic>
      <xdr:nvPicPr>
        <xdr:cNvPr id="2" name="Picture 1">
          <a:extLst>
            <a:ext uri="{FF2B5EF4-FFF2-40B4-BE49-F238E27FC236}">
              <a16:creationId xmlns:a16="http://schemas.microsoft.com/office/drawing/2014/main" id="{72A8871C-CCDD-48D6-8724-D325FE65528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7667" t="5001" r="4436" b="6119"/>
        <a:stretch/>
      </xdr:blipFill>
      <xdr:spPr>
        <a:xfrm>
          <a:off x="206375" y="3079748"/>
          <a:ext cx="2547937" cy="2099471"/>
        </a:xfrm>
        <a:prstGeom prst="rect">
          <a:avLst/>
        </a:prstGeom>
      </xdr:spPr>
    </xdr:pic>
    <xdr:clientData/>
  </xdr:twoCellAnchor>
  <xdr:twoCellAnchor editAs="oneCell">
    <xdr:from>
      <xdr:col>0</xdr:col>
      <xdr:colOff>80156</xdr:colOff>
      <xdr:row>53</xdr:row>
      <xdr:rowOff>190460</xdr:rowOff>
    </xdr:from>
    <xdr:to>
      <xdr:col>0</xdr:col>
      <xdr:colOff>2892778</xdr:colOff>
      <xdr:row>60</xdr:row>
      <xdr:rowOff>51857</xdr:rowOff>
    </xdr:to>
    <xdr:pic>
      <xdr:nvPicPr>
        <xdr:cNvPr id="3" name="Picture 2">
          <a:extLst>
            <a:ext uri="{FF2B5EF4-FFF2-40B4-BE49-F238E27FC236}">
              <a16:creationId xmlns:a16="http://schemas.microsoft.com/office/drawing/2014/main" id="{EC6E122C-95F8-4F68-B98E-BB2ADA0414C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156" y="4067135"/>
          <a:ext cx="2812622" cy="2015105"/>
        </a:xfrm>
        <a:prstGeom prst="rect">
          <a:avLst/>
        </a:prstGeom>
      </xdr:spPr>
    </xdr:pic>
    <xdr:clientData/>
  </xdr:twoCellAnchor>
  <xdr:twoCellAnchor editAs="oneCell">
    <xdr:from>
      <xdr:col>0</xdr:col>
      <xdr:colOff>99595</xdr:colOff>
      <xdr:row>74</xdr:row>
      <xdr:rowOff>37969</xdr:rowOff>
    </xdr:from>
    <xdr:to>
      <xdr:col>0</xdr:col>
      <xdr:colOff>2973805</xdr:colOff>
      <xdr:row>80</xdr:row>
      <xdr:rowOff>129911</xdr:rowOff>
    </xdr:to>
    <xdr:pic>
      <xdr:nvPicPr>
        <xdr:cNvPr id="4" name="Picture 3">
          <a:extLst>
            <a:ext uri="{FF2B5EF4-FFF2-40B4-BE49-F238E27FC236}">
              <a16:creationId xmlns:a16="http://schemas.microsoft.com/office/drawing/2014/main" id="{03C51400-BFF5-48F5-ABD7-9BE4FE4FB30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9595" y="6848344"/>
          <a:ext cx="2874210" cy="2000382"/>
        </a:xfrm>
        <a:prstGeom prst="rect">
          <a:avLst/>
        </a:prstGeom>
      </xdr:spPr>
    </xdr:pic>
    <xdr:clientData/>
  </xdr:twoCellAnchor>
  <xdr:twoCellAnchor editAs="oneCell">
    <xdr:from>
      <xdr:col>0</xdr:col>
      <xdr:colOff>107950</xdr:colOff>
      <xdr:row>94</xdr:row>
      <xdr:rowOff>38434</xdr:rowOff>
    </xdr:from>
    <xdr:to>
      <xdr:col>0</xdr:col>
      <xdr:colOff>2965450</xdr:colOff>
      <xdr:row>101</xdr:row>
      <xdr:rowOff>196321</xdr:rowOff>
    </xdr:to>
    <xdr:pic>
      <xdr:nvPicPr>
        <xdr:cNvPr id="5" name="Picture 4">
          <a:extLst>
            <a:ext uri="{FF2B5EF4-FFF2-40B4-BE49-F238E27FC236}">
              <a16:creationId xmlns:a16="http://schemas.microsoft.com/office/drawing/2014/main" id="{C2275413-5341-4D53-A68F-0B9780F27A2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7950" y="9792034"/>
          <a:ext cx="2857500" cy="2380915"/>
        </a:xfrm>
        <a:prstGeom prst="rect">
          <a:avLst/>
        </a:prstGeom>
      </xdr:spPr>
    </xdr:pic>
    <xdr:clientData/>
  </xdr:twoCellAnchor>
  <xdr:twoCellAnchor editAs="oneCell">
    <xdr:from>
      <xdr:col>0</xdr:col>
      <xdr:colOff>133033</xdr:colOff>
      <xdr:row>157</xdr:row>
      <xdr:rowOff>38100</xdr:rowOff>
    </xdr:from>
    <xdr:to>
      <xdr:col>0</xdr:col>
      <xdr:colOff>2940367</xdr:colOff>
      <xdr:row>164</xdr:row>
      <xdr:rowOff>118797</xdr:rowOff>
    </xdr:to>
    <xdr:pic>
      <xdr:nvPicPr>
        <xdr:cNvPr id="6" name="Picture 5">
          <a:extLst>
            <a:ext uri="{FF2B5EF4-FFF2-40B4-BE49-F238E27FC236}">
              <a16:creationId xmlns:a16="http://schemas.microsoft.com/office/drawing/2014/main" id="{FB4A271C-651D-4CFD-ACD9-86FB1B5A5B5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33033" y="12734925"/>
          <a:ext cx="2807334" cy="2305050"/>
        </a:xfrm>
        <a:prstGeom prst="rect">
          <a:avLst/>
        </a:prstGeom>
      </xdr:spPr>
    </xdr:pic>
    <xdr:clientData/>
  </xdr:twoCellAnchor>
  <xdr:twoCellAnchor editAs="oneCell">
    <xdr:from>
      <xdr:col>0</xdr:col>
      <xdr:colOff>133033</xdr:colOff>
      <xdr:row>157</xdr:row>
      <xdr:rowOff>38100</xdr:rowOff>
    </xdr:from>
    <xdr:to>
      <xdr:col>0</xdr:col>
      <xdr:colOff>2940367</xdr:colOff>
      <xdr:row>164</xdr:row>
      <xdr:rowOff>118796</xdr:rowOff>
    </xdr:to>
    <xdr:pic>
      <xdr:nvPicPr>
        <xdr:cNvPr id="7" name="Picture 6">
          <a:extLst>
            <a:ext uri="{FF2B5EF4-FFF2-40B4-BE49-F238E27FC236}">
              <a16:creationId xmlns:a16="http://schemas.microsoft.com/office/drawing/2014/main" id="{626E047C-A1BD-467C-A669-92666F261EC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33033" y="15678150"/>
          <a:ext cx="2807334" cy="2305050"/>
        </a:xfrm>
        <a:prstGeom prst="rect">
          <a:avLst/>
        </a:prstGeom>
      </xdr:spPr>
    </xdr:pic>
    <xdr:clientData/>
  </xdr:twoCellAnchor>
  <xdr:twoCellAnchor editAs="oneCell">
    <xdr:from>
      <xdr:col>0</xdr:col>
      <xdr:colOff>110166</xdr:colOff>
      <xdr:row>178</xdr:row>
      <xdr:rowOff>38100</xdr:rowOff>
    </xdr:from>
    <xdr:to>
      <xdr:col>0</xdr:col>
      <xdr:colOff>2963235</xdr:colOff>
      <xdr:row>185</xdr:row>
      <xdr:rowOff>106099</xdr:rowOff>
    </xdr:to>
    <xdr:pic>
      <xdr:nvPicPr>
        <xdr:cNvPr id="8" name="Picture 7">
          <a:extLst>
            <a:ext uri="{FF2B5EF4-FFF2-40B4-BE49-F238E27FC236}">
              <a16:creationId xmlns:a16="http://schemas.microsoft.com/office/drawing/2014/main" id="{49F64EF4-74AE-4275-96DE-9A39B07A62E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0166" y="18621375"/>
          <a:ext cx="2853069" cy="2292350"/>
        </a:xfrm>
        <a:prstGeom prst="rect">
          <a:avLst/>
        </a:prstGeom>
      </xdr:spPr>
    </xdr:pic>
    <xdr:clientData/>
  </xdr:twoCellAnchor>
  <xdr:twoCellAnchor editAs="oneCell">
    <xdr:from>
      <xdr:col>0</xdr:col>
      <xdr:colOff>110166</xdr:colOff>
      <xdr:row>199</xdr:row>
      <xdr:rowOff>38100</xdr:rowOff>
    </xdr:from>
    <xdr:to>
      <xdr:col>0</xdr:col>
      <xdr:colOff>2963235</xdr:colOff>
      <xdr:row>206</xdr:row>
      <xdr:rowOff>106098</xdr:rowOff>
    </xdr:to>
    <xdr:pic>
      <xdr:nvPicPr>
        <xdr:cNvPr id="9" name="Picture 8">
          <a:extLst>
            <a:ext uri="{FF2B5EF4-FFF2-40B4-BE49-F238E27FC236}">
              <a16:creationId xmlns:a16="http://schemas.microsoft.com/office/drawing/2014/main" id="{AFF91DBC-3F09-490A-99D7-0C0D021074C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0166" y="21564600"/>
          <a:ext cx="2853069" cy="2292350"/>
        </a:xfrm>
        <a:prstGeom prst="rect">
          <a:avLst/>
        </a:prstGeom>
      </xdr:spPr>
    </xdr:pic>
    <xdr:clientData/>
  </xdr:twoCellAnchor>
  <xdr:twoCellAnchor editAs="oneCell">
    <xdr:from>
      <xdr:col>0</xdr:col>
      <xdr:colOff>129951</xdr:colOff>
      <xdr:row>241</xdr:row>
      <xdr:rowOff>34365</xdr:rowOff>
    </xdr:from>
    <xdr:to>
      <xdr:col>0</xdr:col>
      <xdr:colOff>2943449</xdr:colOff>
      <xdr:row>247</xdr:row>
      <xdr:rowOff>292099</xdr:rowOff>
    </xdr:to>
    <xdr:pic>
      <xdr:nvPicPr>
        <xdr:cNvPr id="10" name="Picture 9">
          <a:extLst>
            <a:ext uri="{FF2B5EF4-FFF2-40B4-BE49-F238E27FC236}">
              <a16:creationId xmlns:a16="http://schemas.microsoft.com/office/drawing/2014/main" id="{9EAD18A6-61BA-4A13-AC64-90F9BB59621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9951" y="24504090"/>
          <a:ext cx="2813498" cy="2162735"/>
        </a:xfrm>
        <a:prstGeom prst="rect">
          <a:avLst/>
        </a:prstGeom>
      </xdr:spPr>
    </xdr:pic>
    <xdr:clientData/>
  </xdr:twoCellAnchor>
  <xdr:twoCellAnchor editAs="oneCell">
    <xdr:from>
      <xdr:col>0</xdr:col>
      <xdr:colOff>129951</xdr:colOff>
      <xdr:row>262</xdr:row>
      <xdr:rowOff>38100</xdr:rowOff>
    </xdr:from>
    <xdr:to>
      <xdr:col>0</xdr:col>
      <xdr:colOff>2943449</xdr:colOff>
      <xdr:row>268</xdr:row>
      <xdr:rowOff>295834</xdr:rowOff>
    </xdr:to>
    <xdr:pic>
      <xdr:nvPicPr>
        <xdr:cNvPr id="11" name="Picture 10">
          <a:extLst>
            <a:ext uri="{FF2B5EF4-FFF2-40B4-BE49-F238E27FC236}">
              <a16:creationId xmlns:a16="http://schemas.microsoft.com/office/drawing/2014/main" id="{D3283251-365D-4AC5-ADE6-6367E60C461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9951" y="27451050"/>
          <a:ext cx="2813498" cy="2162735"/>
        </a:xfrm>
        <a:prstGeom prst="rect">
          <a:avLst/>
        </a:prstGeom>
      </xdr:spPr>
    </xdr:pic>
    <xdr:clientData/>
  </xdr:twoCellAnchor>
  <xdr:twoCellAnchor editAs="oneCell">
    <xdr:from>
      <xdr:col>0</xdr:col>
      <xdr:colOff>200721</xdr:colOff>
      <xdr:row>283</xdr:row>
      <xdr:rowOff>38148</xdr:rowOff>
    </xdr:from>
    <xdr:to>
      <xdr:col>0</xdr:col>
      <xdr:colOff>2872679</xdr:colOff>
      <xdr:row>290</xdr:row>
      <xdr:rowOff>246327</xdr:rowOff>
    </xdr:to>
    <xdr:pic>
      <xdr:nvPicPr>
        <xdr:cNvPr id="12" name="Picture 11">
          <a:extLst>
            <a:ext uri="{FF2B5EF4-FFF2-40B4-BE49-F238E27FC236}">
              <a16:creationId xmlns:a16="http://schemas.microsoft.com/office/drawing/2014/main" id="{2D92BF38-C3F4-45FD-8FF6-E5FA519DE08C}"/>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0721" y="30394323"/>
          <a:ext cx="2671958" cy="2355802"/>
        </a:xfrm>
        <a:prstGeom prst="rect">
          <a:avLst/>
        </a:prstGeom>
      </xdr:spPr>
    </xdr:pic>
    <xdr:clientData/>
  </xdr:twoCellAnchor>
  <xdr:twoCellAnchor editAs="oneCell">
    <xdr:from>
      <xdr:col>0</xdr:col>
      <xdr:colOff>209286</xdr:colOff>
      <xdr:row>304</xdr:row>
      <xdr:rowOff>38100</xdr:rowOff>
    </xdr:from>
    <xdr:to>
      <xdr:col>0</xdr:col>
      <xdr:colOff>2864115</xdr:colOff>
      <xdr:row>311</xdr:row>
      <xdr:rowOff>80698</xdr:rowOff>
    </xdr:to>
    <xdr:pic>
      <xdr:nvPicPr>
        <xdr:cNvPr id="13" name="Picture 12">
          <a:extLst>
            <a:ext uri="{FF2B5EF4-FFF2-40B4-BE49-F238E27FC236}">
              <a16:creationId xmlns:a16="http://schemas.microsoft.com/office/drawing/2014/main" id="{02581CCB-FDEE-4F64-BF99-019DA661C82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09286" y="33337500"/>
          <a:ext cx="2654829" cy="2266950"/>
        </a:xfrm>
        <a:prstGeom prst="rect">
          <a:avLst/>
        </a:prstGeom>
      </xdr:spPr>
    </xdr:pic>
    <xdr:clientData/>
  </xdr:twoCellAnchor>
  <xdr:twoCellAnchor editAs="oneCell">
    <xdr:from>
      <xdr:col>0</xdr:col>
      <xdr:colOff>303931</xdr:colOff>
      <xdr:row>409</xdr:row>
      <xdr:rowOff>32260</xdr:rowOff>
    </xdr:from>
    <xdr:to>
      <xdr:col>0</xdr:col>
      <xdr:colOff>2769469</xdr:colOff>
      <xdr:row>416</xdr:row>
      <xdr:rowOff>170920</xdr:rowOff>
    </xdr:to>
    <xdr:pic>
      <xdr:nvPicPr>
        <xdr:cNvPr id="14" name="Picture 13">
          <a:extLst>
            <a:ext uri="{FF2B5EF4-FFF2-40B4-BE49-F238E27FC236}">
              <a16:creationId xmlns:a16="http://schemas.microsoft.com/office/drawing/2014/main" id="{0EFC9A13-0708-4699-B4CD-AD77277301E4}"/>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3931" y="42161335"/>
          <a:ext cx="2465538" cy="2361690"/>
        </a:xfrm>
        <a:prstGeom prst="rect">
          <a:avLst/>
        </a:prstGeom>
      </xdr:spPr>
    </xdr:pic>
    <xdr:clientData/>
  </xdr:twoCellAnchor>
  <xdr:twoCellAnchor editAs="oneCell">
    <xdr:from>
      <xdr:col>0</xdr:col>
      <xdr:colOff>171450</xdr:colOff>
      <xdr:row>430</xdr:row>
      <xdr:rowOff>41960</xdr:rowOff>
    </xdr:from>
    <xdr:to>
      <xdr:col>0</xdr:col>
      <xdr:colOff>2901950</xdr:colOff>
      <xdr:row>437</xdr:row>
      <xdr:rowOff>156899</xdr:rowOff>
    </xdr:to>
    <xdr:pic>
      <xdr:nvPicPr>
        <xdr:cNvPr id="15" name="Picture 14">
          <a:extLst>
            <a:ext uri="{FF2B5EF4-FFF2-40B4-BE49-F238E27FC236}">
              <a16:creationId xmlns:a16="http://schemas.microsoft.com/office/drawing/2014/main" id="{7E06163A-1195-4275-B2C2-3365A9850C8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71450" y="45114260"/>
          <a:ext cx="2730500" cy="2339290"/>
        </a:xfrm>
        <a:prstGeom prst="rect">
          <a:avLst/>
        </a:prstGeom>
      </xdr:spPr>
    </xdr:pic>
    <xdr:clientData/>
  </xdr:twoCellAnchor>
  <xdr:twoCellAnchor editAs="oneCell">
    <xdr:from>
      <xdr:col>0</xdr:col>
      <xdr:colOff>265558</xdr:colOff>
      <xdr:row>367</xdr:row>
      <xdr:rowOff>38100</xdr:rowOff>
    </xdr:from>
    <xdr:to>
      <xdr:col>0</xdr:col>
      <xdr:colOff>2807842</xdr:colOff>
      <xdr:row>373</xdr:row>
      <xdr:rowOff>214577</xdr:rowOff>
    </xdr:to>
    <xdr:pic>
      <xdr:nvPicPr>
        <xdr:cNvPr id="37" name="Picture 17">
          <a:extLst>
            <a:ext uri="{FF2B5EF4-FFF2-40B4-BE49-F238E27FC236}">
              <a16:creationId xmlns:a16="http://schemas.microsoft.com/office/drawing/2014/main" id="{CD8AED1E-0214-44F9-B81B-409700B73D8D}"/>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l="18679" t="7250" r="15061" b="13194"/>
        <a:stretch/>
      </xdr:blipFill>
      <xdr:spPr>
        <a:xfrm>
          <a:off x="265558" y="36280725"/>
          <a:ext cx="2542284" cy="2082800"/>
        </a:xfrm>
        <a:prstGeom prst="rect">
          <a:avLst/>
        </a:prstGeom>
      </xdr:spPr>
    </xdr:pic>
    <xdr:clientData/>
  </xdr:twoCellAnchor>
  <xdr:twoCellAnchor editAs="oneCell">
    <xdr:from>
      <xdr:col>0</xdr:col>
      <xdr:colOff>137319</xdr:colOff>
      <xdr:row>116</xdr:row>
      <xdr:rowOff>134937</xdr:rowOff>
    </xdr:from>
    <xdr:to>
      <xdr:col>0</xdr:col>
      <xdr:colOff>2880519</xdr:colOff>
      <xdr:row>121</xdr:row>
      <xdr:rowOff>272782</xdr:rowOff>
    </xdr:to>
    <xdr:pic>
      <xdr:nvPicPr>
        <xdr:cNvPr id="40" name="Picture 39">
          <a:extLst>
            <a:ext uri="{FF2B5EF4-FFF2-40B4-BE49-F238E27FC236}">
              <a16:creationId xmlns:a16="http://schemas.microsoft.com/office/drawing/2014/main" id="{210B4857-8D9E-9D40-A402-774CE75FB00A}"/>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l="11418" t="12856" r="11742" b="20431"/>
        <a:stretch/>
      </xdr:blipFill>
      <xdr:spPr>
        <a:xfrm>
          <a:off x="137319" y="2382837"/>
          <a:ext cx="2743200" cy="1887270"/>
        </a:xfrm>
        <a:prstGeom prst="rect">
          <a:avLst/>
        </a:prstGeom>
      </xdr:spPr>
    </xdr:pic>
    <xdr:clientData/>
  </xdr:twoCellAnchor>
  <xdr:twoCellAnchor editAs="oneCell">
    <xdr:from>
      <xdr:col>0</xdr:col>
      <xdr:colOff>196850</xdr:colOff>
      <xdr:row>388</xdr:row>
      <xdr:rowOff>60324</xdr:rowOff>
    </xdr:from>
    <xdr:to>
      <xdr:col>0</xdr:col>
      <xdr:colOff>2940050</xdr:colOff>
      <xdr:row>394</xdr:row>
      <xdr:rowOff>287796</xdr:rowOff>
    </xdr:to>
    <xdr:pic>
      <xdr:nvPicPr>
        <xdr:cNvPr id="42" name="Picture 41">
          <a:extLst>
            <a:ext uri="{FF2B5EF4-FFF2-40B4-BE49-F238E27FC236}">
              <a16:creationId xmlns:a16="http://schemas.microsoft.com/office/drawing/2014/main" id="{D5CF0F10-5E5A-8248-8979-4F7340BA6298}"/>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20102" t="14048" r="16030" b="7128"/>
        <a:stretch/>
      </xdr:blipFill>
      <xdr:spPr>
        <a:xfrm>
          <a:off x="196850" y="2041524"/>
          <a:ext cx="2743200" cy="2338847"/>
        </a:xfrm>
        <a:prstGeom prst="rect">
          <a:avLst/>
        </a:prstGeom>
      </xdr:spPr>
    </xdr:pic>
    <xdr:clientData/>
  </xdr:twoCellAnchor>
  <xdr:twoCellAnchor editAs="oneCell">
    <xdr:from>
      <xdr:col>0</xdr:col>
      <xdr:colOff>161132</xdr:colOff>
      <xdr:row>328</xdr:row>
      <xdr:rowOff>42862</xdr:rowOff>
    </xdr:from>
    <xdr:to>
      <xdr:col>0</xdr:col>
      <xdr:colOff>2904332</xdr:colOff>
      <xdr:row>335</xdr:row>
      <xdr:rowOff>111025</xdr:rowOff>
    </xdr:to>
    <xdr:pic>
      <xdr:nvPicPr>
        <xdr:cNvPr id="43" name="Picture 42">
          <a:extLst>
            <a:ext uri="{FF2B5EF4-FFF2-40B4-BE49-F238E27FC236}">
              <a16:creationId xmlns:a16="http://schemas.microsoft.com/office/drawing/2014/main" id="{535B4080-EDE7-7B40-8010-33DE70D189A0}"/>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l="7945" r="13424" b="10811"/>
        <a:stretch/>
      </xdr:blipFill>
      <xdr:spPr>
        <a:xfrm>
          <a:off x="161132" y="2709862"/>
          <a:ext cx="2743200" cy="2354163"/>
        </a:xfrm>
        <a:prstGeom prst="rect">
          <a:avLst/>
        </a:prstGeom>
      </xdr:spPr>
    </xdr:pic>
    <xdr:clientData/>
  </xdr:twoCellAnchor>
  <xdr:oneCellAnchor>
    <xdr:from>
      <xdr:col>0</xdr:col>
      <xdr:colOff>305089</xdr:colOff>
      <xdr:row>346</xdr:row>
      <xdr:rowOff>25400</xdr:rowOff>
    </xdr:from>
    <xdr:ext cx="2463223" cy="2032528"/>
    <xdr:pic>
      <xdr:nvPicPr>
        <xdr:cNvPr id="44" name="Picture 39">
          <a:extLst>
            <a:ext uri="{FF2B5EF4-FFF2-40B4-BE49-F238E27FC236}">
              <a16:creationId xmlns:a16="http://schemas.microsoft.com/office/drawing/2014/main" id="{08242C05-5247-DB4F-AE35-E584C52906B4}"/>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r="7721" b="11981"/>
        <a:stretch/>
      </xdr:blipFill>
      <xdr:spPr>
        <a:xfrm>
          <a:off x="305089" y="6578600"/>
          <a:ext cx="2463223" cy="2032528"/>
        </a:xfrm>
        <a:prstGeom prst="rect">
          <a:avLst/>
        </a:prstGeom>
      </xdr:spPr>
    </xdr:pic>
    <xdr:clientData/>
  </xdr:oneCellAnchor>
  <xdr:twoCellAnchor editAs="oneCell">
    <xdr:from>
      <xdr:col>0</xdr:col>
      <xdr:colOff>196850</xdr:colOff>
      <xdr:row>33</xdr:row>
      <xdr:rowOff>117475</xdr:rowOff>
    </xdr:from>
    <xdr:to>
      <xdr:col>0</xdr:col>
      <xdr:colOff>2940050</xdr:colOff>
      <xdr:row>41</xdr:row>
      <xdr:rowOff>6895</xdr:rowOff>
    </xdr:to>
    <xdr:pic>
      <xdr:nvPicPr>
        <xdr:cNvPr id="45" name="Picture 44">
          <a:extLst>
            <a:ext uri="{FF2B5EF4-FFF2-40B4-BE49-F238E27FC236}">
              <a16:creationId xmlns:a16="http://schemas.microsoft.com/office/drawing/2014/main" id="{4A8E8F74-10CF-DE48-89D5-40B101B501A8}"/>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l="20199" t="12689" r="18581" b="10392"/>
        <a:stretch/>
      </xdr:blipFill>
      <xdr:spPr>
        <a:xfrm>
          <a:off x="196850" y="2098675"/>
          <a:ext cx="2743200" cy="2372270"/>
        </a:xfrm>
        <a:prstGeom prst="rect">
          <a:avLst/>
        </a:prstGeom>
      </xdr:spPr>
    </xdr:pic>
    <xdr:clientData/>
  </xdr:twoCellAnchor>
  <xdr:twoCellAnchor editAs="oneCell">
    <xdr:from>
      <xdr:col>0</xdr:col>
      <xdr:colOff>111125</xdr:colOff>
      <xdr:row>221</xdr:row>
      <xdr:rowOff>111125</xdr:rowOff>
    </xdr:from>
    <xdr:to>
      <xdr:col>0</xdr:col>
      <xdr:colOff>2873796</xdr:colOff>
      <xdr:row>225</xdr:row>
      <xdr:rowOff>109312</xdr:rowOff>
    </xdr:to>
    <xdr:pic>
      <xdr:nvPicPr>
        <xdr:cNvPr id="17" name="图片 14">
          <a:extLst>
            <a:ext uri="{FF2B5EF4-FFF2-40B4-BE49-F238E27FC236}">
              <a16:creationId xmlns:a16="http://schemas.microsoft.com/office/drawing/2014/main" id="{99B82BA3-217E-BF44-99FE-FC3CD9849345}"/>
            </a:ext>
          </a:extLst>
        </xdr:cNvPr>
        <xdr:cNvPicPr>
          <a:picLocks noChangeAspect="1"/>
        </xdr:cNvPicPr>
      </xdr:nvPicPr>
      <xdr:blipFill>
        <a:blip xmlns:r="http://schemas.openxmlformats.org/officeDocument/2006/relationships" r:embed="rId18"/>
        <a:stretch>
          <a:fillRect/>
        </a:stretch>
      </xdr:blipFill>
      <xdr:spPr>
        <a:xfrm>
          <a:off x="111125" y="46323250"/>
          <a:ext cx="2762671" cy="1268187"/>
        </a:xfrm>
        <a:prstGeom prst="rect">
          <a:avLst/>
        </a:prstGeom>
      </xdr:spPr>
    </xdr:pic>
    <xdr:clientData/>
  </xdr:twoCellAnchor>
  <xdr:twoCellAnchor editAs="oneCell">
    <xdr:from>
      <xdr:col>0</xdr:col>
      <xdr:colOff>190500</xdr:colOff>
      <xdr:row>137</xdr:row>
      <xdr:rowOff>79375</xdr:rowOff>
    </xdr:from>
    <xdr:to>
      <xdr:col>0</xdr:col>
      <xdr:colOff>2997834</xdr:colOff>
      <xdr:row>144</xdr:row>
      <xdr:rowOff>160071</xdr:rowOff>
    </xdr:to>
    <xdr:pic>
      <xdr:nvPicPr>
        <xdr:cNvPr id="19" name="Picture 18">
          <a:extLst>
            <a:ext uri="{FF2B5EF4-FFF2-40B4-BE49-F238E27FC236}">
              <a16:creationId xmlns:a16="http://schemas.microsoft.com/office/drawing/2014/main" id="{87C4316D-E699-254D-85C1-09BE36A5C99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0500" y="28448000"/>
          <a:ext cx="2807334" cy="23031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311150</xdr:colOff>
      <xdr:row>621</xdr:row>
      <xdr:rowOff>53976</xdr:rowOff>
    </xdr:from>
    <xdr:to>
      <xdr:col>0</xdr:col>
      <xdr:colOff>2825750</xdr:colOff>
      <xdr:row>621</xdr:row>
      <xdr:rowOff>2082037</xdr:rowOff>
    </xdr:to>
    <xdr:pic>
      <xdr:nvPicPr>
        <xdr:cNvPr id="9" name="Picture 8">
          <a:extLst>
            <a:ext uri="{FF2B5EF4-FFF2-40B4-BE49-F238E27FC236}">
              <a16:creationId xmlns:a16="http://schemas.microsoft.com/office/drawing/2014/main" id="{06F74BAA-090B-41A1-A5D3-0C03C2B3F9A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23737" t="20923" r="25379" b="15719"/>
        <a:stretch/>
      </xdr:blipFill>
      <xdr:spPr>
        <a:xfrm>
          <a:off x="311150" y="21828126"/>
          <a:ext cx="2514600" cy="2028061"/>
        </a:xfrm>
        <a:prstGeom prst="rect">
          <a:avLst/>
        </a:prstGeom>
      </xdr:spPr>
    </xdr:pic>
    <xdr:clientData/>
  </xdr:twoCellAnchor>
  <xdr:twoCellAnchor editAs="oneCell">
    <xdr:from>
      <xdr:col>0</xdr:col>
      <xdr:colOff>311150</xdr:colOff>
      <xdr:row>622</xdr:row>
      <xdr:rowOff>155575</xdr:rowOff>
    </xdr:from>
    <xdr:to>
      <xdr:col>0</xdr:col>
      <xdr:colOff>2825750</xdr:colOff>
      <xdr:row>622</xdr:row>
      <xdr:rowOff>1727851</xdr:rowOff>
    </xdr:to>
    <xdr:pic>
      <xdr:nvPicPr>
        <xdr:cNvPr id="10" name="Picture 9">
          <a:extLst>
            <a:ext uri="{FF2B5EF4-FFF2-40B4-BE49-F238E27FC236}">
              <a16:creationId xmlns:a16="http://schemas.microsoft.com/office/drawing/2014/main" id="{B55B1E28-0848-4DEB-9C92-D389F4B9A4F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309" t="17209" r="20707" b="23735"/>
        <a:stretch/>
      </xdr:blipFill>
      <xdr:spPr>
        <a:xfrm>
          <a:off x="311150" y="24063325"/>
          <a:ext cx="2514600" cy="1572276"/>
        </a:xfrm>
        <a:prstGeom prst="rect">
          <a:avLst/>
        </a:prstGeom>
      </xdr:spPr>
    </xdr:pic>
    <xdr:clientData/>
  </xdr:twoCellAnchor>
  <xdr:twoCellAnchor editAs="oneCell">
    <xdr:from>
      <xdr:col>0</xdr:col>
      <xdr:colOff>311150</xdr:colOff>
      <xdr:row>623</xdr:row>
      <xdr:rowOff>188473</xdr:rowOff>
    </xdr:from>
    <xdr:to>
      <xdr:col>0</xdr:col>
      <xdr:colOff>2825750</xdr:colOff>
      <xdr:row>623</xdr:row>
      <xdr:rowOff>1995182</xdr:rowOff>
    </xdr:to>
    <xdr:pic>
      <xdr:nvPicPr>
        <xdr:cNvPr id="11" name="Picture 10">
          <a:extLst>
            <a:ext uri="{FF2B5EF4-FFF2-40B4-BE49-F238E27FC236}">
              <a16:creationId xmlns:a16="http://schemas.microsoft.com/office/drawing/2014/main" id="{755D3E53-BFBE-4151-9968-BC82E90E0CC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17802" t="17403" r="22096" b="15719"/>
        <a:stretch/>
      </xdr:blipFill>
      <xdr:spPr>
        <a:xfrm>
          <a:off x="311150" y="122251348"/>
          <a:ext cx="2514600" cy="1806709"/>
        </a:xfrm>
        <a:prstGeom prst="rect">
          <a:avLst/>
        </a:prstGeom>
      </xdr:spPr>
    </xdr:pic>
    <xdr:clientData/>
  </xdr:twoCellAnchor>
  <xdr:twoCellAnchor editAs="oneCell">
    <xdr:from>
      <xdr:col>0</xdr:col>
      <xdr:colOff>159123</xdr:colOff>
      <xdr:row>29</xdr:row>
      <xdr:rowOff>65484</xdr:rowOff>
    </xdr:from>
    <xdr:to>
      <xdr:col>0</xdr:col>
      <xdr:colOff>3003923</xdr:colOff>
      <xdr:row>35</xdr:row>
      <xdr:rowOff>129400</xdr:rowOff>
    </xdr:to>
    <xdr:pic>
      <xdr:nvPicPr>
        <xdr:cNvPr id="15" name="Picture 14">
          <a:extLst>
            <a:ext uri="{FF2B5EF4-FFF2-40B4-BE49-F238E27FC236}">
              <a16:creationId xmlns:a16="http://schemas.microsoft.com/office/drawing/2014/main" id="{BE0B867E-991A-7C41-AE9A-529F1E1C300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59123" y="8884513"/>
          <a:ext cx="2844800" cy="1946504"/>
        </a:xfrm>
        <a:prstGeom prst="rect">
          <a:avLst/>
        </a:prstGeom>
      </xdr:spPr>
    </xdr:pic>
    <xdr:clientData/>
  </xdr:twoCellAnchor>
  <xdr:twoCellAnchor editAs="oneCell">
    <xdr:from>
      <xdr:col>0</xdr:col>
      <xdr:colOff>33618</xdr:colOff>
      <xdr:row>50</xdr:row>
      <xdr:rowOff>82922</xdr:rowOff>
    </xdr:from>
    <xdr:to>
      <xdr:col>0</xdr:col>
      <xdr:colOff>2959698</xdr:colOff>
      <xdr:row>56</xdr:row>
      <xdr:rowOff>63079</xdr:rowOff>
    </xdr:to>
    <xdr:pic>
      <xdr:nvPicPr>
        <xdr:cNvPr id="16" name="Picture 18">
          <a:extLst>
            <a:ext uri="{FF2B5EF4-FFF2-40B4-BE49-F238E27FC236}">
              <a16:creationId xmlns:a16="http://schemas.microsoft.com/office/drawing/2014/main" id="{DFC34F4E-AFD9-7A48-A5B1-2555BEEF055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3618" y="15177246"/>
          <a:ext cx="2926080" cy="1862746"/>
        </a:xfrm>
        <a:prstGeom prst="rect">
          <a:avLst/>
        </a:prstGeom>
      </xdr:spPr>
    </xdr:pic>
    <xdr:clientData/>
  </xdr:twoCellAnchor>
  <xdr:twoCellAnchor editAs="oneCell">
    <xdr:from>
      <xdr:col>0</xdr:col>
      <xdr:colOff>33618</xdr:colOff>
      <xdr:row>72</xdr:row>
      <xdr:rowOff>82924</xdr:rowOff>
    </xdr:from>
    <xdr:to>
      <xdr:col>0</xdr:col>
      <xdr:colOff>2959698</xdr:colOff>
      <xdr:row>78</xdr:row>
      <xdr:rowOff>63079</xdr:rowOff>
    </xdr:to>
    <xdr:pic>
      <xdr:nvPicPr>
        <xdr:cNvPr id="17" name="Picture 19">
          <a:extLst>
            <a:ext uri="{FF2B5EF4-FFF2-40B4-BE49-F238E27FC236}">
              <a16:creationId xmlns:a16="http://schemas.microsoft.com/office/drawing/2014/main" id="{009E5499-DE3D-184D-9D60-33165A36ED5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3618" y="21766306"/>
          <a:ext cx="2926080" cy="1862743"/>
        </a:xfrm>
        <a:prstGeom prst="rect">
          <a:avLst/>
        </a:prstGeom>
      </xdr:spPr>
    </xdr:pic>
    <xdr:clientData/>
  </xdr:twoCellAnchor>
  <xdr:twoCellAnchor editAs="oneCell">
    <xdr:from>
      <xdr:col>0</xdr:col>
      <xdr:colOff>115818</xdr:colOff>
      <xdr:row>94</xdr:row>
      <xdr:rowOff>138953</xdr:rowOff>
    </xdr:from>
    <xdr:to>
      <xdr:col>0</xdr:col>
      <xdr:colOff>2890347</xdr:colOff>
      <xdr:row>102</xdr:row>
      <xdr:rowOff>65960</xdr:rowOff>
    </xdr:to>
    <xdr:pic>
      <xdr:nvPicPr>
        <xdr:cNvPr id="18" name="Picture 20">
          <a:extLst>
            <a:ext uri="{FF2B5EF4-FFF2-40B4-BE49-F238E27FC236}">
              <a16:creationId xmlns:a16="http://schemas.microsoft.com/office/drawing/2014/main" id="{DBE020D1-332D-ED4F-B9D8-C9558735726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5818" y="28411394"/>
          <a:ext cx="2774529" cy="2437124"/>
        </a:xfrm>
        <a:prstGeom prst="rect">
          <a:avLst/>
        </a:prstGeom>
      </xdr:spPr>
    </xdr:pic>
    <xdr:clientData/>
  </xdr:twoCellAnchor>
  <xdr:twoCellAnchor editAs="oneCell">
    <xdr:from>
      <xdr:col>0</xdr:col>
      <xdr:colOff>160642</xdr:colOff>
      <xdr:row>116</xdr:row>
      <xdr:rowOff>127746</xdr:rowOff>
    </xdr:from>
    <xdr:to>
      <xdr:col>0</xdr:col>
      <xdr:colOff>2935171</xdr:colOff>
      <xdr:row>124</xdr:row>
      <xdr:rowOff>1804</xdr:rowOff>
    </xdr:to>
    <xdr:pic>
      <xdr:nvPicPr>
        <xdr:cNvPr id="19" name="Picture 21">
          <a:extLst>
            <a:ext uri="{FF2B5EF4-FFF2-40B4-BE49-F238E27FC236}">
              <a16:creationId xmlns:a16="http://schemas.microsoft.com/office/drawing/2014/main" id="{E48B459C-5F13-5A44-8FA1-B13C5106956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0642" y="34989246"/>
          <a:ext cx="2774529" cy="2379974"/>
        </a:xfrm>
        <a:prstGeom prst="rect">
          <a:avLst/>
        </a:prstGeom>
      </xdr:spPr>
    </xdr:pic>
    <xdr:clientData/>
  </xdr:twoCellAnchor>
  <xdr:twoCellAnchor editAs="oneCell">
    <xdr:from>
      <xdr:col>0</xdr:col>
      <xdr:colOff>339912</xdr:colOff>
      <xdr:row>248</xdr:row>
      <xdr:rowOff>44824</xdr:rowOff>
    </xdr:from>
    <xdr:to>
      <xdr:col>0</xdr:col>
      <xdr:colOff>2778312</xdr:colOff>
      <xdr:row>255</xdr:row>
      <xdr:rowOff>223772</xdr:rowOff>
    </xdr:to>
    <xdr:pic>
      <xdr:nvPicPr>
        <xdr:cNvPr id="20" name="Picture 23">
          <a:extLst>
            <a:ext uri="{FF2B5EF4-FFF2-40B4-BE49-F238E27FC236}">
              <a16:creationId xmlns:a16="http://schemas.microsoft.com/office/drawing/2014/main" id="{7B04300D-DEDE-B845-BF98-BFBB15C7B35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39912" y="67851618"/>
          <a:ext cx="2438400" cy="2375300"/>
        </a:xfrm>
        <a:prstGeom prst="rect">
          <a:avLst/>
        </a:prstGeom>
      </xdr:spPr>
    </xdr:pic>
    <xdr:clientData/>
  </xdr:twoCellAnchor>
  <xdr:twoCellAnchor editAs="oneCell">
    <xdr:from>
      <xdr:col>0</xdr:col>
      <xdr:colOff>256988</xdr:colOff>
      <xdr:row>270</xdr:row>
      <xdr:rowOff>61818</xdr:rowOff>
    </xdr:from>
    <xdr:to>
      <xdr:col>0</xdr:col>
      <xdr:colOff>2771588</xdr:colOff>
      <xdr:row>277</xdr:row>
      <xdr:rowOff>252864</xdr:rowOff>
    </xdr:to>
    <xdr:pic>
      <xdr:nvPicPr>
        <xdr:cNvPr id="21" name="Picture 24">
          <a:extLst>
            <a:ext uri="{FF2B5EF4-FFF2-40B4-BE49-F238E27FC236}">
              <a16:creationId xmlns:a16="http://schemas.microsoft.com/office/drawing/2014/main" id="{8F7E3A23-F2CA-5C44-8C39-A03FC252C18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56988" y="74457671"/>
          <a:ext cx="2514600" cy="2387399"/>
        </a:xfrm>
        <a:prstGeom prst="rect">
          <a:avLst/>
        </a:prstGeom>
      </xdr:spPr>
    </xdr:pic>
    <xdr:clientData/>
  </xdr:twoCellAnchor>
  <xdr:twoCellAnchor editAs="oneCell">
    <xdr:from>
      <xdr:col>0</xdr:col>
      <xdr:colOff>400050</xdr:colOff>
      <xdr:row>292</xdr:row>
      <xdr:rowOff>111671</xdr:rowOff>
    </xdr:from>
    <xdr:to>
      <xdr:col>0</xdr:col>
      <xdr:colOff>2673350</xdr:colOff>
      <xdr:row>299</xdr:row>
      <xdr:rowOff>300162</xdr:rowOff>
    </xdr:to>
    <xdr:pic>
      <xdr:nvPicPr>
        <xdr:cNvPr id="22" name="Picture 25">
          <a:extLst>
            <a:ext uri="{FF2B5EF4-FFF2-40B4-BE49-F238E27FC236}">
              <a16:creationId xmlns:a16="http://schemas.microsoft.com/office/drawing/2014/main" id="{F6F4D1EC-BB40-7743-9B04-BDBEE7E094D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00050" y="81096583"/>
          <a:ext cx="2273300" cy="2384843"/>
        </a:xfrm>
        <a:prstGeom prst="rect">
          <a:avLst/>
        </a:prstGeom>
      </xdr:spPr>
    </xdr:pic>
    <xdr:clientData/>
  </xdr:twoCellAnchor>
  <xdr:twoCellAnchor editAs="oneCell">
    <xdr:from>
      <xdr:col>0</xdr:col>
      <xdr:colOff>55283</xdr:colOff>
      <xdr:row>314</xdr:row>
      <xdr:rowOff>77963</xdr:rowOff>
    </xdr:from>
    <xdr:to>
      <xdr:col>0</xdr:col>
      <xdr:colOff>2950883</xdr:colOff>
      <xdr:row>321</xdr:row>
      <xdr:rowOff>23156</xdr:rowOff>
    </xdr:to>
    <xdr:pic>
      <xdr:nvPicPr>
        <xdr:cNvPr id="23" name="Picture 26">
          <a:extLst>
            <a:ext uri="{FF2B5EF4-FFF2-40B4-BE49-F238E27FC236}">
              <a16:creationId xmlns:a16="http://schemas.microsoft.com/office/drawing/2014/main" id="{A0E372C4-7C73-E149-BCA0-A4676A3E103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5283" y="87651934"/>
          <a:ext cx="2895600" cy="2141546"/>
        </a:xfrm>
        <a:prstGeom prst="rect">
          <a:avLst/>
        </a:prstGeom>
      </xdr:spPr>
    </xdr:pic>
    <xdr:clientData/>
  </xdr:twoCellAnchor>
  <xdr:twoCellAnchor editAs="oneCell">
    <xdr:from>
      <xdr:col>0</xdr:col>
      <xdr:colOff>114217</xdr:colOff>
      <xdr:row>336</xdr:row>
      <xdr:rowOff>9879</xdr:rowOff>
    </xdr:from>
    <xdr:to>
      <xdr:col>0</xdr:col>
      <xdr:colOff>3009817</xdr:colOff>
      <xdr:row>342</xdr:row>
      <xdr:rowOff>267515</xdr:rowOff>
    </xdr:to>
    <xdr:pic>
      <xdr:nvPicPr>
        <xdr:cNvPr id="24" name="Picture 27">
          <a:extLst>
            <a:ext uri="{FF2B5EF4-FFF2-40B4-BE49-F238E27FC236}">
              <a16:creationId xmlns:a16="http://schemas.microsoft.com/office/drawing/2014/main" id="{EDFA54B7-AB0A-3740-8752-6C5970E4C22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4217" y="94172908"/>
          <a:ext cx="2895600" cy="2140225"/>
        </a:xfrm>
        <a:prstGeom prst="rect">
          <a:avLst/>
        </a:prstGeom>
      </xdr:spPr>
    </xdr:pic>
    <xdr:clientData/>
  </xdr:twoCellAnchor>
  <xdr:twoCellAnchor editAs="oneCell">
    <xdr:from>
      <xdr:col>0</xdr:col>
      <xdr:colOff>264294</xdr:colOff>
      <xdr:row>358</xdr:row>
      <xdr:rowOff>172571</xdr:rowOff>
    </xdr:from>
    <xdr:to>
      <xdr:col>0</xdr:col>
      <xdr:colOff>2741873</xdr:colOff>
      <xdr:row>366</xdr:row>
      <xdr:rowOff>29726</xdr:rowOff>
    </xdr:to>
    <xdr:pic>
      <xdr:nvPicPr>
        <xdr:cNvPr id="25" name="Picture 28">
          <a:extLst>
            <a:ext uri="{FF2B5EF4-FFF2-40B4-BE49-F238E27FC236}">
              <a16:creationId xmlns:a16="http://schemas.microsoft.com/office/drawing/2014/main" id="{2D0D1DD5-E59D-0A48-BA92-AE22AF21D85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64294" y="100924659"/>
          <a:ext cx="2477579" cy="2367274"/>
        </a:xfrm>
        <a:prstGeom prst="rect">
          <a:avLst/>
        </a:prstGeom>
      </xdr:spPr>
    </xdr:pic>
    <xdr:clientData/>
  </xdr:twoCellAnchor>
  <xdr:twoCellAnchor editAs="oneCell">
    <xdr:from>
      <xdr:col>0</xdr:col>
      <xdr:colOff>253088</xdr:colOff>
      <xdr:row>380</xdr:row>
      <xdr:rowOff>105335</xdr:rowOff>
    </xdr:from>
    <xdr:to>
      <xdr:col>0</xdr:col>
      <xdr:colOff>2730667</xdr:colOff>
      <xdr:row>387</xdr:row>
      <xdr:rowOff>276256</xdr:rowOff>
    </xdr:to>
    <xdr:pic>
      <xdr:nvPicPr>
        <xdr:cNvPr id="26" name="Picture 29">
          <a:extLst>
            <a:ext uri="{FF2B5EF4-FFF2-40B4-BE49-F238E27FC236}">
              <a16:creationId xmlns:a16="http://schemas.microsoft.com/office/drawing/2014/main" id="{10DD3417-0EFE-5448-8820-4FBB35B44B3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53088" y="107446482"/>
          <a:ext cx="2477579" cy="2367273"/>
        </a:xfrm>
        <a:prstGeom prst="rect">
          <a:avLst/>
        </a:prstGeom>
      </xdr:spPr>
    </xdr:pic>
    <xdr:clientData/>
  </xdr:twoCellAnchor>
  <xdr:twoCellAnchor editAs="oneCell">
    <xdr:from>
      <xdr:col>0</xdr:col>
      <xdr:colOff>131441</xdr:colOff>
      <xdr:row>445</xdr:row>
      <xdr:rowOff>138953</xdr:rowOff>
    </xdr:from>
    <xdr:to>
      <xdr:col>0</xdr:col>
      <xdr:colOff>2986782</xdr:colOff>
      <xdr:row>451</xdr:row>
      <xdr:rowOff>291640</xdr:rowOff>
    </xdr:to>
    <xdr:pic>
      <xdr:nvPicPr>
        <xdr:cNvPr id="27" name="Picture 30">
          <a:extLst>
            <a:ext uri="{FF2B5EF4-FFF2-40B4-BE49-F238E27FC236}">
              <a16:creationId xmlns:a16="http://schemas.microsoft.com/office/drawing/2014/main" id="{A2D2080C-849C-934E-8748-CF220ECE3F0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31441" y="126933512"/>
          <a:ext cx="2855341" cy="2035276"/>
        </a:xfrm>
        <a:prstGeom prst="rect">
          <a:avLst/>
        </a:prstGeom>
      </xdr:spPr>
    </xdr:pic>
    <xdr:clientData/>
  </xdr:twoCellAnchor>
  <xdr:twoCellAnchor editAs="oneCell">
    <xdr:from>
      <xdr:col>0</xdr:col>
      <xdr:colOff>161596</xdr:colOff>
      <xdr:row>424</xdr:row>
      <xdr:rowOff>172571</xdr:rowOff>
    </xdr:from>
    <xdr:to>
      <xdr:col>0</xdr:col>
      <xdr:colOff>2866980</xdr:colOff>
      <xdr:row>428</xdr:row>
      <xdr:rowOff>308568</xdr:rowOff>
    </xdr:to>
    <xdr:pic>
      <xdr:nvPicPr>
        <xdr:cNvPr id="28" name="Picture 31">
          <a:extLst>
            <a:ext uri="{FF2B5EF4-FFF2-40B4-BE49-F238E27FC236}">
              <a16:creationId xmlns:a16="http://schemas.microsoft.com/office/drawing/2014/main" id="{90630402-FA09-8C49-806F-65F299E61EE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1596" y="120691836"/>
          <a:ext cx="2705384" cy="1391056"/>
        </a:xfrm>
        <a:prstGeom prst="rect">
          <a:avLst/>
        </a:prstGeom>
      </xdr:spPr>
    </xdr:pic>
    <xdr:clientData/>
  </xdr:twoCellAnchor>
  <xdr:twoCellAnchor editAs="oneCell">
    <xdr:from>
      <xdr:col>0</xdr:col>
      <xdr:colOff>622723</xdr:colOff>
      <xdr:row>467</xdr:row>
      <xdr:rowOff>206188</xdr:rowOff>
    </xdr:from>
    <xdr:to>
      <xdr:col>0</xdr:col>
      <xdr:colOff>2495501</xdr:colOff>
      <xdr:row>475</xdr:row>
      <xdr:rowOff>110177</xdr:rowOff>
    </xdr:to>
    <xdr:pic>
      <xdr:nvPicPr>
        <xdr:cNvPr id="29" name="Picture 32">
          <a:extLst>
            <a:ext uri="{FF2B5EF4-FFF2-40B4-BE49-F238E27FC236}">
              <a16:creationId xmlns:a16="http://schemas.microsoft.com/office/drawing/2014/main" id="{26BE423E-C47E-DE44-B74E-E331D0EEB61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22723" y="133589806"/>
          <a:ext cx="1872778" cy="2414105"/>
        </a:xfrm>
        <a:prstGeom prst="rect">
          <a:avLst/>
        </a:prstGeom>
      </xdr:spPr>
    </xdr:pic>
    <xdr:clientData/>
  </xdr:twoCellAnchor>
  <xdr:twoCellAnchor editAs="oneCell">
    <xdr:from>
      <xdr:col>0</xdr:col>
      <xdr:colOff>603250</xdr:colOff>
      <xdr:row>511</xdr:row>
      <xdr:rowOff>100853</xdr:rowOff>
    </xdr:from>
    <xdr:to>
      <xdr:col>0</xdr:col>
      <xdr:colOff>2470150</xdr:colOff>
      <xdr:row>518</xdr:row>
      <xdr:rowOff>258970</xdr:rowOff>
    </xdr:to>
    <xdr:pic>
      <xdr:nvPicPr>
        <xdr:cNvPr id="30" name="Picture 33">
          <a:extLst>
            <a:ext uri="{FF2B5EF4-FFF2-40B4-BE49-F238E27FC236}">
              <a16:creationId xmlns:a16="http://schemas.microsoft.com/office/drawing/2014/main" id="{F6E4347F-6282-0047-971F-F3E45896A16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03250" y="146662588"/>
          <a:ext cx="1866900" cy="2354469"/>
        </a:xfrm>
        <a:prstGeom prst="rect">
          <a:avLst/>
        </a:prstGeom>
      </xdr:spPr>
    </xdr:pic>
    <xdr:clientData/>
  </xdr:twoCellAnchor>
  <xdr:twoCellAnchor editAs="oneCell">
    <xdr:from>
      <xdr:col>0</xdr:col>
      <xdr:colOff>465044</xdr:colOff>
      <xdr:row>532</xdr:row>
      <xdr:rowOff>123265</xdr:rowOff>
    </xdr:from>
    <xdr:to>
      <xdr:col>0</xdr:col>
      <xdr:colOff>2585944</xdr:colOff>
      <xdr:row>540</xdr:row>
      <xdr:rowOff>34019</xdr:rowOff>
    </xdr:to>
    <xdr:pic>
      <xdr:nvPicPr>
        <xdr:cNvPr id="31" name="Picture 34">
          <a:extLst>
            <a:ext uri="{FF2B5EF4-FFF2-40B4-BE49-F238E27FC236}">
              <a16:creationId xmlns:a16="http://schemas.microsoft.com/office/drawing/2014/main" id="{AEEDAADD-2A9C-7F45-AF5F-B3A184BBCD5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65044" y="152960294"/>
          <a:ext cx="2120900" cy="2420871"/>
        </a:xfrm>
        <a:prstGeom prst="rect">
          <a:avLst/>
        </a:prstGeom>
      </xdr:spPr>
    </xdr:pic>
    <xdr:clientData/>
  </xdr:twoCellAnchor>
  <xdr:twoCellAnchor editAs="oneCell">
    <xdr:from>
      <xdr:col>0</xdr:col>
      <xdr:colOff>565522</xdr:colOff>
      <xdr:row>554</xdr:row>
      <xdr:rowOff>112059</xdr:rowOff>
    </xdr:from>
    <xdr:to>
      <xdr:col>0</xdr:col>
      <xdr:colOff>2597522</xdr:colOff>
      <xdr:row>562</xdr:row>
      <xdr:rowOff>1996</xdr:rowOff>
    </xdr:to>
    <xdr:pic>
      <xdr:nvPicPr>
        <xdr:cNvPr id="32" name="Picture 35">
          <a:extLst>
            <a:ext uri="{FF2B5EF4-FFF2-40B4-BE49-F238E27FC236}">
              <a16:creationId xmlns:a16="http://schemas.microsoft.com/office/drawing/2014/main" id="{8C45BCCC-217C-4744-83A7-3096BE2E49A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565522" y="159538147"/>
          <a:ext cx="2032000" cy="2395854"/>
        </a:xfrm>
        <a:prstGeom prst="rect">
          <a:avLst/>
        </a:prstGeom>
      </xdr:spPr>
    </xdr:pic>
    <xdr:clientData/>
  </xdr:twoCellAnchor>
  <xdr:twoCellAnchor editAs="oneCell">
    <xdr:from>
      <xdr:col>0</xdr:col>
      <xdr:colOff>423209</xdr:colOff>
      <xdr:row>576</xdr:row>
      <xdr:rowOff>134470</xdr:rowOff>
    </xdr:from>
    <xdr:to>
      <xdr:col>0</xdr:col>
      <xdr:colOff>2493309</xdr:colOff>
      <xdr:row>584</xdr:row>
      <xdr:rowOff>39994</xdr:rowOff>
    </xdr:to>
    <xdr:pic>
      <xdr:nvPicPr>
        <xdr:cNvPr id="33" name="Picture 36">
          <a:extLst>
            <a:ext uri="{FF2B5EF4-FFF2-40B4-BE49-F238E27FC236}">
              <a16:creationId xmlns:a16="http://schemas.microsoft.com/office/drawing/2014/main" id="{DB8F81A8-A891-414E-B2F0-8D84D1E28BBF}"/>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23209" y="166149617"/>
          <a:ext cx="2070100" cy="2415642"/>
        </a:xfrm>
        <a:prstGeom prst="rect">
          <a:avLst/>
        </a:prstGeom>
      </xdr:spPr>
    </xdr:pic>
    <xdr:clientData/>
  </xdr:twoCellAnchor>
  <xdr:twoCellAnchor editAs="oneCell">
    <xdr:from>
      <xdr:col>0</xdr:col>
      <xdr:colOff>570243</xdr:colOff>
      <xdr:row>598</xdr:row>
      <xdr:rowOff>112059</xdr:rowOff>
    </xdr:from>
    <xdr:to>
      <xdr:col>0</xdr:col>
      <xdr:colOff>2503158</xdr:colOff>
      <xdr:row>605</xdr:row>
      <xdr:rowOff>282979</xdr:rowOff>
    </xdr:to>
    <xdr:pic>
      <xdr:nvPicPr>
        <xdr:cNvPr id="34" name="Picture 37">
          <a:extLst>
            <a:ext uri="{FF2B5EF4-FFF2-40B4-BE49-F238E27FC236}">
              <a16:creationId xmlns:a16="http://schemas.microsoft.com/office/drawing/2014/main" id="{3317103C-E609-A54B-8575-A61B2BF8719F}"/>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570243" y="172716265"/>
          <a:ext cx="1932915" cy="2367274"/>
        </a:xfrm>
        <a:prstGeom prst="rect">
          <a:avLst/>
        </a:prstGeom>
      </xdr:spPr>
    </xdr:pic>
    <xdr:clientData/>
  </xdr:twoCellAnchor>
  <xdr:twoCellAnchor editAs="oneCell">
    <xdr:from>
      <xdr:col>0</xdr:col>
      <xdr:colOff>112059</xdr:colOff>
      <xdr:row>160</xdr:row>
      <xdr:rowOff>82924</xdr:rowOff>
    </xdr:from>
    <xdr:to>
      <xdr:col>0</xdr:col>
      <xdr:colOff>2946165</xdr:colOff>
      <xdr:row>166</xdr:row>
      <xdr:rowOff>259400</xdr:rowOff>
    </xdr:to>
    <xdr:pic>
      <xdr:nvPicPr>
        <xdr:cNvPr id="35" name="Picture 41">
          <a:extLst>
            <a:ext uri="{FF2B5EF4-FFF2-40B4-BE49-F238E27FC236}">
              <a16:creationId xmlns:a16="http://schemas.microsoft.com/office/drawing/2014/main" id="{0470FC31-74E0-564A-A22C-D6E3E82656F6}"/>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2059" y="48122542"/>
          <a:ext cx="2834106" cy="2059064"/>
        </a:xfrm>
        <a:prstGeom prst="rect">
          <a:avLst/>
        </a:prstGeom>
      </xdr:spPr>
    </xdr:pic>
    <xdr:clientData/>
  </xdr:twoCellAnchor>
  <xdr:oneCellAnchor>
    <xdr:from>
      <xdr:col>0</xdr:col>
      <xdr:colOff>208056</xdr:colOff>
      <xdr:row>138</xdr:row>
      <xdr:rowOff>130922</xdr:rowOff>
    </xdr:from>
    <xdr:ext cx="2743200" cy="2179331"/>
    <xdr:pic>
      <xdr:nvPicPr>
        <xdr:cNvPr id="36" name="Picture 35">
          <a:extLst>
            <a:ext uri="{FF2B5EF4-FFF2-40B4-BE49-F238E27FC236}">
              <a16:creationId xmlns:a16="http://schemas.microsoft.com/office/drawing/2014/main" id="{E9BAAA01-DAE5-214A-872A-0B4EAD4171D9}"/>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l="27574" t="28083" r="28829" b="24324"/>
        <a:stretch/>
      </xdr:blipFill>
      <xdr:spPr>
        <a:xfrm>
          <a:off x="208056" y="41581481"/>
          <a:ext cx="2743200" cy="2179331"/>
        </a:xfrm>
        <a:prstGeom prst="rect">
          <a:avLst/>
        </a:prstGeom>
      </xdr:spPr>
    </xdr:pic>
    <xdr:clientData/>
  </xdr:oneCellAnchor>
  <xdr:oneCellAnchor>
    <xdr:from>
      <xdr:col>0</xdr:col>
      <xdr:colOff>183543</xdr:colOff>
      <xdr:row>402</xdr:row>
      <xdr:rowOff>128727</xdr:rowOff>
    </xdr:from>
    <xdr:ext cx="2743200" cy="2446011"/>
    <xdr:pic>
      <xdr:nvPicPr>
        <xdr:cNvPr id="37" name="Picture 36">
          <a:extLst>
            <a:ext uri="{FF2B5EF4-FFF2-40B4-BE49-F238E27FC236}">
              <a16:creationId xmlns:a16="http://schemas.microsoft.com/office/drawing/2014/main" id="{CD512FB4-8F78-C143-A613-2F6660E576E2}"/>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l="26010" t="30321" r="35479" b="23804"/>
        <a:stretch/>
      </xdr:blipFill>
      <xdr:spPr>
        <a:xfrm>
          <a:off x="183543" y="114058933"/>
          <a:ext cx="2743200" cy="2446011"/>
        </a:xfrm>
        <a:prstGeom prst="rect">
          <a:avLst/>
        </a:prstGeom>
      </xdr:spPr>
    </xdr:pic>
    <xdr:clientData/>
  </xdr:oneCellAnchor>
  <xdr:oneCellAnchor>
    <xdr:from>
      <xdr:col>0</xdr:col>
      <xdr:colOff>243415</xdr:colOff>
      <xdr:row>489</xdr:row>
      <xdr:rowOff>140538</xdr:rowOff>
    </xdr:from>
    <xdr:ext cx="2494864" cy="3425034"/>
    <xdr:pic>
      <xdr:nvPicPr>
        <xdr:cNvPr id="38" name="Picture 37">
          <a:extLst>
            <a:ext uri="{FF2B5EF4-FFF2-40B4-BE49-F238E27FC236}">
              <a16:creationId xmlns:a16="http://schemas.microsoft.com/office/drawing/2014/main" id="{BD894AB4-CD60-414F-91DA-97CC35EC852A}"/>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l="24572" t="21621" r="35143" b="6177"/>
        <a:stretch/>
      </xdr:blipFill>
      <xdr:spPr>
        <a:xfrm>
          <a:off x="243415" y="140113214"/>
          <a:ext cx="2494864" cy="3425034"/>
        </a:xfrm>
        <a:prstGeom prst="rect">
          <a:avLst/>
        </a:prstGeom>
      </xdr:spPr>
    </xdr:pic>
    <xdr:clientData/>
  </xdr:oneCellAnchor>
  <xdr:oneCellAnchor>
    <xdr:from>
      <xdr:col>0</xdr:col>
      <xdr:colOff>311150</xdr:colOff>
      <xdr:row>625</xdr:row>
      <xdr:rowOff>53976</xdr:rowOff>
    </xdr:from>
    <xdr:ext cx="2514600" cy="2028061"/>
    <xdr:pic>
      <xdr:nvPicPr>
        <xdr:cNvPr id="2" name="Picture 1">
          <a:extLst>
            <a:ext uri="{FF2B5EF4-FFF2-40B4-BE49-F238E27FC236}">
              <a16:creationId xmlns:a16="http://schemas.microsoft.com/office/drawing/2014/main" id="{97239A24-B2D2-654A-B005-C84F57920F4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23737" t="20923" r="25379" b="15719"/>
        <a:stretch/>
      </xdr:blipFill>
      <xdr:spPr>
        <a:xfrm>
          <a:off x="311150" y="108527851"/>
          <a:ext cx="2514600" cy="2028061"/>
        </a:xfrm>
        <a:prstGeom prst="rect">
          <a:avLst/>
        </a:prstGeom>
      </xdr:spPr>
    </xdr:pic>
    <xdr:clientData/>
  </xdr:oneCellAnchor>
  <xdr:oneCellAnchor>
    <xdr:from>
      <xdr:col>0</xdr:col>
      <xdr:colOff>311150</xdr:colOff>
      <xdr:row>626</xdr:row>
      <xdr:rowOff>155575</xdr:rowOff>
    </xdr:from>
    <xdr:ext cx="2514600" cy="1572276"/>
    <xdr:pic>
      <xdr:nvPicPr>
        <xdr:cNvPr id="3" name="Picture 2">
          <a:extLst>
            <a:ext uri="{FF2B5EF4-FFF2-40B4-BE49-F238E27FC236}">
              <a16:creationId xmlns:a16="http://schemas.microsoft.com/office/drawing/2014/main" id="{4F7C5677-6076-0043-91EF-348D0486BC4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309" t="17209" r="20707" b="23735"/>
        <a:stretch/>
      </xdr:blipFill>
      <xdr:spPr>
        <a:xfrm>
          <a:off x="311150" y="110931325"/>
          <a:ext cx="2514600" cy="1572276"/>
        </a:xfrm>
        <a:prstGeom prst="rect">
          <a:avLst/>
        </a:prstGeom>
      </xdr:spPr>
    </xdr:pic>
    <xdr:clientData/>
  </xdr:oneCellAnchor>
  <xdr:oneCellAnchor>
    <xdr:from>
      <xdr:col>0</xdr:col>
      <xdr:colOff>311150</xdr:colOff>
      <xdr:row>627</xdr:row>
      <xdr:rowOff>204348</xdr:rowOff>
    </xdr:from>
    <xdr:ext cx="2514600" cy="1806709"/>
    <xdr:pic>
      <xdr:nvPicPr>
        <xdr:cNvPr id="4" name="Picture 3">
          <a:extLst>
            <a:ext uri="{FF2B5EF4-FFF2-40B4-BE49-F238E27FC236}">
              <a16:creationId xmlns:a16="http://schemas.microsoft.com/office/drawing/2014/main" id="{CFAA815A-2CDE-B343-A879-360ECC6A623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17802" t="17403" r="22096" b="15719"/>
        <a:stretch/>
      </xdr:blipFill>
      <xdr:spPr>
        <a:xfrm>
          <a:off x="311150" y="128918848"/>
          <a:ext cx="2514600" cy="1806709"/>
        </a:xfrm>
        <a:prstGeom prst="rect">
          <a:avLst/>
        </a:prstGeom>
      </xdr:spPr>
    </xdr:pic>
    <xdr:clientData/>
  </xdr:oneCellAnchor>
  <xdr:twoCellAnchor editAs="oneCell">
    <xdr:from>
      <xdr:col>0</xdr:col>
      <xdr:colOff>89647</xdr:colOff>
      <xdr:row>182</xdr:row>
      <xdr:rowOff>179295</xdr:rowOff>
    </xdr:from>
    <xdr:to>
      <xdr:col>0</xdr:col>
      <xdr:colOff>2978897</xdr:colOff>
      <xdr:row>187</xdr:row>
      <xdr:rowOff>77991</xdr:rowOff>
    </xdr:to>
    <xdr:pic>
      <xdr:nvPicPr>
        <xdr:cNvPr id="8" name="图片 43">
          <a:extLst>
            <a:ext uri="{FF2B5EF4-FFF2-40B4-BE49-F238E27FC236}">
              <a16:creationId xmlns:a16="http://schemas.microsoft.com/office/drawing/2014/main" id="{34391774-04EF-574F-9EE0-AFECAF5C508A}"/>
            </a:ext>
          </a:extLst>
        </xdr:cNvPr>
        <xdr:cNvPicPr>
          <a:picLocks noChangeAspect="1"/>
        </xdr:cNvPicPr>
      </xdr:nvPicPr>
      <xdr:blipFill>
        <a:blip xmlns:r="http://schemas.openxmlformats.org/officeDocument/2006/relationships" r:embed="rId24"/>
        <a:stretch>
          <a:fillRect/>
        </a:stretch>
      </xdr:blipFill>
      <xdr:spPr>
        <a:xfrm>
          <a:off x="89647" y="54807971"/>
          <a:ext cx="2889250" cy="1467519"/>
        </a:xfrm>
        <a:prstGeom prst="rect">
          <a:avLst/>
        </a:prstGeom>
      </xdr:spPr>
    </xdr:pic>
    <xdr:clientData/>
  </xdr:twoCellAnchor>
  <xdr:twoCellAnchor editAs="oneCell">
    <xdr:from>
      <xdr:col>0</xdr:col>
      <xdr:colOff>179294</xdr:colOff>
      <xdr:row>204</xdr:row>
      <xdr:rowOff>156882</xdr:rowOff>
    </xdr:from>
    <xdr:to>
      <xdr:col>0</xdr:col>
      <xdr:colOff>2966944</xdr:colOff>
      <xdr:row>209</xdr:row>
      <xdr:rowOff>243815</xdr:rowOff>
    </xdr:to>
    <xdr:pic>
      <xdr:nvPicPr>
        <xdr:cNvPr id="12" name="图片 42">
          <a:extLst>
            <a:ext uri="{FF2B5EF4-FFF2-40B4-BE49-F238E27FC236}">
              <a16:creationId xmlns:a16="http://schemas.microsoft.com/office/drawing/2014/main" id="{7795A854-3496-2B40-9C37-843304D94F42}"/>
            </a:ext>
          </a:extLst>
        </xdr:cNvPr>
        <xdr:cNvPicPr>
          <a:picLocks noChangeAspect="1"/>
        </xdr:cNvPicPr>
      </xdr:nvPicPr>
      <xdr:blipFill>
        <a:blip xmlns:r="http://schemas.openxmlformats.org/officeDocument/2006/relationships" r:embed="rId25"/>
        <a:stretch>
          <a:fillRect/>
        </a:stretch>
      </xdr:blipFill>
      <xdr:spPr>
        <a:xfrm>
          <a:off x="179294" y="61374617"/>
          <a:ext cx="2787650" cy="1655758"/>
        </a:xfrm>
        <a:prstGeom prst="rect">
          <a:avLst/>
        </a:prstGeom>
      </xdr:spPr>
    </xdr:pic>
    <xdr:clientData/>
  </xdr:twoCellAnchor>
  <xdr:twoCellAnchor editAs="oneCell">
    <xdr:from>
      <xdr:col>0</xdr:col>
      <xdr:colOff>61793</xdr:colOff>
      <xdr:row>7</xdr:row>
      <xdr:rowOff>48026</xdr:rowOff>
    </xdr:from>
    <xdr:to>
      <xdr:col>0</xdr:col>
      <xdr:colOff>2917799</xdr:colOff>
      <xdr:row>14</xdr:row>
      <xdr:rowOff>163496</xdr:rowOff>
    </xdr:to>
    <xdr:pic>
      <xdr:nvPicPr>
        <xdr:cNvPr id="40" name="Picture 15">
          <a:extLst>
            <a:ext uri="{FF2B5EF4-FFF2-40B4-BE49-F238E27FC236}">
              <a16:creationId xmlns:a16="http://schemas.microsoft.com/office/drawing/2014/main" id="{A5DCFE11-05C2-4088-B071-69434DD3FA2D}"/>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1793" y="2277997"/>
          <a:ext cx="2856006" cy="2311823"/>
        </a:xfrm>
        <a:prstGeom prst="rect">
          <a:avLst/>
        </a:prstGeom>
      </xdr:spPr>
    </xdr:pic>
    <xdr:clientData/>
  </xdr:twoCellAnchor>
  <xdr:twoCellAnchor editAs="oneCell">
    <xdr:from>
      <xdr:col>0</xdr:col>
      <xdr:colOff>369453</xdr:colOff>
      <xdr:row>226</xdr:row>
      <xdr:rowOff>196271</xdr:rowOff>
    </xdr:from>
    <xdr:to>
      <xdr:col>0</xdr:col>
      <xdr:colOff>2625566</xdr:colOff>
      <xdr:row>231</xdr:row>
      <xdr:rowOff>214312</xdr:rowOff>
    </xdr:to>
    <xdr:pic>
      <xdr:nvPicPr>
        <xdr:cNvPr id="5" name="Picture 45">
          <a:extLst>
            <a:ext uri="{FF2B5EF4-FFF2-40B4-BE49-F238E27FC236}">
              <a16:creationId xmlns:a16="http://schemas.microsoft.com/office/drawing/2014/main" id="{82B3BC7B-526D-4306-B333-3476BB158EB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69453" y="74424596"/>
          <a:ext cx="2256113" cy="158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304800</xdr:colOff>
      <xdr:row>9</xdr:row>
      <xdr:rowOff>1588</xdr:rowOff>
    </xdr:to>
    <xdr:sp macro="" textlink="">
      <xdr:nvSpPr>
        <xdr:cNvPr id="1025" name="AutoShape 1">
          <a:extLst>
            <a:ext uri="{FF2B5EF4-FFF2-40B4-BE49-F238E27FC236}">
              <a16:creationId xmlns:a16="http://schemas.microsoft.com/office/drawing/2014/main" id="{78C1058B-CD55-644F-8E53-3FAB7D8D39FA}"/>
            </a:ext>
          </a:extLst>
        </xdr:cNvPr>
        <xdr:cNvSpPr>
          <a:spLocks noChangeAspect="1" noChangeArrowheads="1"/>
        </xdr:cNvSpPr>
      </xdr:nvSpPr>
      <xdr:spPr bwMode="auto">
        <a:xfrm>
          <a:off x="0" y="746125"/>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237426</xdr:colOff>
      <xdr:row>6</xdr:row>
      <xdr:rowOff>252832</xdr:rowOff>
    </xdr:from>
    <xdr:to>
      <xdr:col>0</xdr:col>
      <xdr:colOff>3073876</xdr:colOff>
      <xdr:row>15</xdr:row>
      <xdr:rowOff>282992</xdr:rowOff>
    </xdr:to>
    <xdr:pic>
      <xdr:nvPicPr>
        <xdr:cNvPr id="3" name="Picture 2">
          <a:extLst>
            <a:ext uri="{FF2B5EF4-FFF2-40B4-BE49-F238E27FC236}">
              <a16:creationId xmlns:a16="http://schemas.microsoft.com/office/drawing/2014/main" id="{F3E90A31-5FFF-954B-BF1D-5C1AAC6E292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550" t="3898"/>
        <a:stretch/>
      </xdr:blipFill>
      <xdr:spPr>
        <a:xfrm>
          <a:off x="237426" y="2193551"/>
          <a:ext cx="2836450" cy="2816222"/>
        </a:xfrm>
        <a:prstGeom prst="rect">
          <a:avLst/>
        </a:prstGeom>
      </xdr:spPr>
    </xdr:pic>
    <xdr:clientData/>
  </xdr:twoCellAnchor>
  <xdr:twoCellAnchor editAs="oneCell">
    <xdr:from>
      <xdr:col>0</xdr:col>
      <xdr:colOff>205674</xdr:colOff>
      <xdr:row>25</xdr:row>
      <xdr:rowOff>201706</xdr:rowOff>
    </xdr:from>
    <xdr:to>
      <xdr:col>0</xdr:col>
      <xdr:colOff>3053209</xdr:colOff>
      <xdr:row>35</xdr:row>
      <xdr:rowOff>78675</xdr:rowOff>
    </xdr:to>
    <xdr:pic>
      <xdr:nvPicPr>
        <xdr:cNvPr id="5" name="Picture 4">
          <a:extLst>
            <a:ext uri="{FF2B5EF4-FFF2-40B4-BE49-F238E27FC236}">
              <a16:creationId xmlns:a16="http://schemas.microsoft.com/office/drawing/2014/main" id="{9E2E88F7-5C1E-534B-9540-41973D129E9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5674" y="8024112"/>
          <a:ext cx="2847535" cy="2972594"/>
        </a:xfrm>
        <a:prstGeom prst="rect">
          <a:avLst/>
        </a:prstGeom>
      </xdr:spPr>
    </xdr:pic>
    <xdr:clientData/>
  </xdr:twoCellAnchor>
  <xdr:twoCellAnchor editAs="oneCell">
    <xdr:from>
      <xdr:col>0</xdr:col>
      <xdr:colOff>190499</xdr:colOff>
      <xdr:row>42</xdr:row>
      <xdr:rowOff>195637</xdr:rowOff>
    </xdr:from>
    <xdr:to>
      <xdr:col>0</xdr:col>
      <xdr:colOff>3072605</xdr:colOff>
      <xdr:row>50</xdr:row>
      <xdr:rowOff>239292</xdr:rowOff>
    </xdr:to>
    <xdr:pic>
      <xdr:nvPicPr>
        <xdr:cNvPr id="10" name="Picture 9">
          <a:extLst>
            <a:ext uri="{FF2B5EF4-FFF2-40B4-BE49-F238E27FC236}">
              <a16:creationId xmlns:a16="http://schemas.microsoft.com/office/drawing/2014/main" id="{4EC7563E-3FF7-1E45-AB47-8442A10ACBB2}"/>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35"/>
        <a:stretch/>
      </xdr:blipFill>
      <xdr:spPr>
        <a:xfrm>
          <a:off x="190499" y="13280606"/>
          <a:ext cx="2882106" cy="2520155"/>
        </a:xfrm>
        <a:prstGeom prst="rect">
          <a:avLst/>
        </a:prstGeom>
      </xdr:spPr>
    </xdr:pic>
    <xdr:clientData/>
  </xdr:twoCellAnchor>
  <xdr:twoCellAnchor editAs="oneCell">
    <xdr:from>
      <xdr:col>0</xdr:col>
      <xdr:colOff>337490</xdr:colOff>
      <xdr:row>60</xdr:row>
      <xdr:rowOff>195985</xdr:rowOff>
    </xdr:from>
    <xdr:to>
      <xdr:col>0</xdr:col>
      <xdr:colOff>2881763</xdr:colOff>
      <xdr:row>69</xdr:row>
      <xdr:rowOff>22478</xdr:rowOff>
    </xdr:to>
    <xdr:pic>
      <xdr:nvPicPr>
        <xdr:cNvPr id="11" name="Picture 10">
          <a:extLst>
            <a:ext uri="{FF2B5EF4-FFF2-40B4-BE49-F238E27FC236}">
              <a16:creationId xmlns:a16="http://schemas.microsoft.com/office/drawing/2014/main" id="{5AA7893D-D07E-D140-B9D3-65156668E716}"/>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10257" t="4760" r="18376" b="4408"/>
        <a:stretch/>
      </xdr:blipFill>
      <xdr:spPr>
        <a:xfrm>
          <a:off x="337490" y="20021472"/>
          <a:ext cx="2544273" cy="2658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yspear/Desktop/Claybrook%20Wall%20Hung%20Basin%20SKU%20202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01 Mapping"/>
      <sheetName val="2022-01 Wall Hung Basin"/>
      <sheetName val="2021-11 Wall Hung Basin"/>
    </sheetNames>
    <sheetDataSet>
      <sheetData sheetId="0" refreshError="1">
        <row r="3">
          <cell r="L3" t="str">
            <v>H47243-326B14P76</v>
          </cell>
        </row>
        <row r="4">
          <cell r="L4" t="str">
            <v>H47243-324B14P74</v>
          </cell>
        </row>
        <row r="5">
          <cell r="L5" t="str">
            <v>H47243-331B11P80</v>
          </cell>
        </row>
        <row r="7">
          <cell r="L7" t="str">
            <v>H47243-301B11P10</v>
          </cell>
        </row>
        <row r="8">
          <cell r="L8" t="str">
            <v>H47243-315B11P24</v>
          </cell>
        </row>
        <row r="9">
          <cell r="L9" t="str">
            <v>H47243-306B11P27</v>
          </cell>
        </row>
        <row r="11">
          <cell r="L11" t="str">
            <v>H47243-305B11P14</v>
          </cell>
        </row>
        <row r="12">
          <cell r="L12" t="str">
            <v>H47243-307B11P16</v>
          </cell>
        </row>
        <row r="13">
          <cell r="L13" t="str">
            <v>H47243-308B14P17</v>
          </cell>
        </row>
        <row r="16">
          <cell r="L16" t="str">
            <v>H47243-310B14P19</v>
          </cell>
        </row>
        <row r="18">
          <cell r="L18" t="str">
            <v>H47243-309B14P18</v>
          </cell>
        </row>
        <row r="19">
          <cell r="L19" t="str">
            <v>H47243-329B14P79</v>
          </cell>
        </row>
        <row r="20">
          <cell r="L20" t="str">
            <v>H47243-328B11P78</v>
          </cell>
        </row>
        <row r="21">
          <cell r="L21" t="str">
            <v>H47243-325B14P75</v>
          </cell>
        </row>
        <row r="24">
          <cell r="L24" t="str">
            <v>H47242-326B14P76</v>
          </cell>
        </row>
        <row r="25">
          <cell r="L25" t="str">
            <v>H47242-324B14P74</v>
          </cell>
        </row>
        <row r="26">
          <cell r="L26" t="str">
            <v>H47242-331B11P80</v>
          </cell>
        </row>
        <row r="28">
          <cell r="L28" t="str">
            <v>H47242-301B11P10</v>
          </cell>
        </row>
        <row r="29">
          <cell r="L29" t="str">
            <v>H47242-315B11P24</v>
          </cell>
        </row>
        <row r="30">
          <cell r="L30" t="str">
            <v>H47242-306B11P27</v>
          </cell>
        </row>
        <row r="32">
          <cell r="L32" t="str">
            <v>H47242-305B11P14</v>
          </cell>
        </row>
        <row r="33">
          <cell r="L33" t="str">
            <v>H47242-307B11P16</v>
          </cell>
        </row>
        <row r="34">
          <cell r="L34" t="str">
            <v>H47242-308B14P17</v>
          </cell>
        </row>
        <row r="37">
          <cell r="L37" t="str">
            <v>H47242-310B14P19</v>
          </cell>
        </row>
        <row r="39">
          <cell r="L39" t="str">
            <v>H47242-309B14P18</v>
          </cell>
        </row>
        <row r="40">
          <cell r="L40" t="str">
            <v>H47242-329B14P79</v>
          </cell>
        </row>
        <row r="41">
          <cell r="L41" t="str">
            <v>H47242-325B14P75</v>
          </cell>
        </row>
        <row r="42">
          <cell r="L42" t="str">
            <v>H47242-328B11P78</v>
          </cell>
        </row>
        <row r="45">
          <cell r="L45" t="str">
            <v>H47241-326B14P76</v>
          </cell>
        </row>
        <row r="46">
          <cell r="L46" t="str">
            <v>H47241-324B14P74</v>
          </cell>
        </row>
        <row r="47">
          <cell r="L47" t="str">
            <v>H47241-331B11P80</v>
          </cell>
        </row>
        <row r="49">
          <cell r="L49" t="str">
            <v>H47241-301B11P10</v>
          </cell>
        </row>
        <row r="50">
          <cell r="L50" t="str">
            <v>H47241-315B11P24</v>
          </cell>
        </row>
        <row r="51">
          <cell r="L51" t="str">
            <v>H47241-306B11P27</v>
          </cell>
        </row>
        <row r="53">
          <cell r="L53" t="str">
            <v>H47241-305B11P14</v>
          </cell>
        </row>
        <row r="54">
          <cell r="L54" t="str">
            <v>H47241-307B11P16</v>
          </cell>
        </row>
        <row r="55">
          <cell r="L55" t="str">
            <v>H47241-308B14P17</v>
          </cell>
        </row>
        <row r="58">
          <cell r="L58" t="str">
            <v>H47241-310B14P19</v>
          </cell>
        </row>
        <row r="60">
          <cell r="L60" t="str">
            <v>H47241-309B14P18</v>
          </cell>
        </row>
        <row r="61">
          <cell r="L61" t="str">
            <v>H47241-329B14P79</v>
          </cell>
        </row>
        <row r="62">
          <cell r="L62" t="str">
            <v>H47241-325B14P75</v>
          </cell>
        </row>
        <row r="63">
          <cell r="L63" t="str">
            <v>H47241-328B11P78</v>
          </cell>
        </row>
        <row r="66">
          <cell r="L66" t="str">
            <v>H47244-326B14P76</v>
          </cell>
        </row>
        <row r="67">
          <cell r="L67" t="str">
            <v>H47244-324B14P74</v>
          </cell>
        </row>
        <row r="68">
          <cell r="L68" t="str">
            <v>H47244-331B11P80</v>
          </cell>
        </row>
        <row r="70">
          <cell r="L70" t="str">
            <v>H47244-301B11P10</v>
          </cell>
        </row>
        <row r="71">
          <cell r="L71" t="str">
            <v>H47244-315B11P24</v>
          </cell>
        </row>
        <row r="72">
          <cell r="L72" t="str">
            <v>H47244-306B11P27</v>
          </cell>
        </row>
        <row r="74">
          <cell r="L74" t="str">
            <v>H47244-305B11P14</v>
          </cell>
        </row>
        <row r="75">
          <cell r="L75" t="str">
            <v>H47244-307B11P16</v>
          </cell>
        </row>
        <row r="76">
          <cell r="L76" t="str">
            <v>H47244-308B14P17</v>
          </cell>
        </row>
        <row r="79">
          <cell r="L79" t="str">
            <v>H47244-310B14P19</v>
          </cell>
        </row>
        <row r="81">
          <cell r="L81" t="str">
            <v>H47244-309B14P18</v>
          </cell>
        </row>
        <row r="82">
          <cell r="L82" t="str">
            <v>H47244-329B14P79</v>
          </cell>
        </row>
        <row r="83">
          <cell r="L83" t="str">
            <v>H47244-325B14P75</v>
          </cell>
        </row>
        <row r="84">
          <cell r="L84" t="str">
            <v>H47244-328B11P78</v>
          </cell>
        </row>
      </sheetData>
      <sheetData sheetId="1" refreshError="1"/>
      <sheetData sheetId="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CD1FF-C4EF-CA48-89AD-FE2507C14B3D}">
  <sheetPr>
    <pageSetUpPr fitToPage="1"/>
  </sheetPr>
  <dimension ref="A1:M803"/>
  <sheetViews>
    <sheetView tabSelected="1" view="pageBreakPreview" topLeftCell="A110" zoomScale="117" zoomScaleNormal="110" zoomScaleSheetLayoutView="80" zoomScalePageLayoutView="63" workbookViewId="0">
      <selection activeCell="D116" sqref="D116"/>
    </sheetView>
  </sheetViews>
  <sheetFormatPr baseColWidth="10" defaultColWidth="11" defaultRowHeight="16"/>
  <cols>
    <col min="1" max="1" width="42.5" style="1" customWidth="1"/>
    <col min="2" max="2" width="42.83203125" style="1" customWidth="1"/>
    <col min="3" max="3" width="29.1640625" style="1" customWidth="1"/>
    <col min="4" max="4" width="31.6640625" style="1" customWidth="1"/>
    <col min="5" max="5" width="22.83203125" style="3" customWidth="1"/>
    <col min="6" max="6" width="25.1640625" style="3" customWidth="1"/>
    <col min="7" max="7" width="22" style="1" bestFit="1" customWidth="1"/>
    <col min="8" max="10" width="6.33203125" style="1" hidden="1" customWidth="1"/>
    <col min="11" max="11" width="18.33203125" style="1" hidden="1" customWidth="1"/>
    <col min="12" max="12" width="12.6640625" style="1" bestFit="1" customWidth="1"/>
    <col min="13" max="13" width="12.1640625" style="1" bestFit="1" customWidth="1"/>
    <col min="14" max="16384" width="11" style="1"/>
  </cols>
  <sheetData>
    <row r="1" spans="1:12" ht="31.25" customHeight="1">
      <c r="A1" s="328" t="s">
        <v>0</v>
      </c>
      <c r="B1" s="327"/>
      <c r="C1" s="327"/>
      <c r="D1" s="327"/>
      <c r="E1" s="327"/>
      <c r="F1" s="327"/>
      <c r="G1" s="327"/>
      <c r="K1" s="3"/>
      <c r="L1" s="3"/>
    </row>
    <row r="2" spans="1:12" ht="27" customHeight="1">
      <c r="A2" s="329" t="s">
        <v>1</v>
      </c>
      <c r="B2" s="327"/>
      <c r="C2" s="327"/>
      <c r="D2" s="327"/>
      <c r="E2" s="327"/>
      <c r="F2" s="327"/>
      <c r="G2" s="327"/>
      <c r="K2" s="3"/>
      <c r="L2" s="3"/>
    </row>
    <row r="3" spans="1:12" ht="29" customHeight="1">
      <c r="A3" s="331" t="s">
        <v>2</v>
      </c>
      <c r="B3" s="327"/>
      <c r="C3" s="327"/>
      <c r="D3" s="327"/>
      <c r="E3" s="332"/>
      <c r="F3" s="332"/>
      <c r="G3" s="332"/>
      <c r="K3" s="3"/>
      <c r="L3" s="3"/>
    </row>
    <row r="4" spans="1:12" ht="8" customHeight="1" thickBot="1">
      <c r="A4" s="327"/>
      <c r="B4" s="327"/>
      <c r="C4" s="327"/>
      <c r="D4" s="327"/>
      <c r="E4" s="333"/>
      <c r="F4" s="333"/>
      <c r="G4" s="327"/>
    </row>
    <row r="5" spans="1:12" s="5" customFormat="1" ht="29.25" customHeight="1" thickBot="1">
      <c r="A5" s="446" t="s">
        <v>3</v>
      </c>
      <c r="B5" s="446" t="s">
        <v>4</v>
      </c>
      <c r="C5" s="448" t="s">
        <v>5</v>
      </c>
      <c r="D5" s="450" t="s">
        <v>6</v>
      </c>
      <c r="E5" s="452" t="s">
        <v>7</v>
      </c>
      <c r="F5" s="437" t="s">
        <v>8</v>
      </c>
      <c r="G5" s="439" t="s">
        <v>9</v>
      </c>
      <c r="H5" s="441" t="s">
        <v>10</v>
      </c>
      <c r="I5" s="442"/>
      <c r="J5" s="443"/>
      <c r="K5" s="444" t="s">
        <v>11</v>
      </c>
    </row>
    <row r="6" spans="1:12" s="5" customFormat="1" ht="22.5" customHeight="1" thickBot="1">
      <c r="A6" s="447"/>
      <c r="B6" s="447"/>
      <c r="C6" s="449"/>
      <c r="D6" s="451"/>
      <c r="E6" s="453"/>
      <c r="F6" s="438"/>
      <c r="G6" s="440"/>
      <c r="H6" s="16" t="s">
        <v>12</v>
      </c>
      <c r="I6" s="17" t="s">
        <v>13</v>
      </c>
      <c r="J6" s="18" t="s">
        <v>14</v>
      </c>
      <c r="K6" s="445"/>
    </row>
    <row r="7" spans="1:12" ht="21" customHeight="1" thickBot="1">
      <c r="A7" s="19" t="s">
        <v>15</v>
      </c>
      <c r="B7" s="21"/>
      <c r="C7" s="24"/>
      <c r="D7" s="24"/>
      <c r="E7" s="307"/>
      <c r="F7" s="307"/>
      <c r="G7" s="25"/>
      <c r="H7" s="24"/>
      <c r="I7" s="24"/>
      <c r="J7" s="24"/>
      <c r="K7" s="25"/>
    </row>
    <row r="8" spans="1:12" ht="25" customHeight="1">
      <c r="A8" s="39"/>
      <c r="B8" s="229" t="s">
        <v>16</v>
      </c>
      <c r="C8" s="292" t="s">
        <v>17</v>
      </c>
      <c r="D8" s="292" t="s">
        <v>18</v>
      </c>
      <c r="E8" s="294">
        <v>16743.672000000002</v>
      </c>
      <c r="F8" s="305">
        <v>7534.6524000000009</v>
      </c>
      <c r="G8" s="49" t="s">
        <v>19</v>
      </c>
      <c r="H8" s="35">
        <v>65</v>
      </c>
      <c r="I8" s="36">
        <v>65</v>
      </c>
      <c r="J8" s="37">
        <v>32.5</v>
      </c>
      <c r="K8" s="38">
        <v>855.5</v>
      </c>
    </row>
    <row r="9" spans="1:12" ht="25" customHeight="1">
      <c r="A9" s="39"/>
      <c r="B9" s="65" t="s">
        <v>20</v>
      </c>
      <c r="C9" s="275" t="s">
        <v>21</v>
      </c>
      <c r="D9" s="275" t="s">
        <v>22</v>
      </c>
      <c r="E9" s="196">
        <v>19255.2228</v>
      </c>
      <c r="F9" s="197">
        <v>8664.8502599999993</v>
      </c>
      <c r="G9" s="44" t="s">
        <v>19</v>
      </c>
      <c r="H9" s="35">
        <v>65</v>
      </c>
      <c r="I9" s="36">
        <v>65</v>
      </c>
      <c r="J9" s="37">
        <v>32.5</v>
      </c>
      <c r="K9" s="38">
        <v>855.5</v>
      </c>
    </row>
    <row r="10" spans="1:12" ht="25" customHeight="1">
      <c r="A10" s="39"/>
      <c r="B10" s="73"/>
      <c r="C10" s="275" t="s">
        <v>23</v>
      </c>
      <c r="D10" s="275" t="s">
        <v>24</v>
      </c>
      <c r="E10" s="196">
        <v>19255.2228</v>
      </c>
      <c r="F10" s="197">
        <v>8664.8502599999993</v>
      </c>
      <c r="G10" s="44" t="s">
        <v>19</v>
      </c>
      <c r="H10" s="35">
        <v>65</v>
      </c>
      <c r="I10" s="36">
        <v>65</v>
      </c>
      <c r="J10" s="37">
        <v>32.5</v>
      </c>
      <c r="K10" s="38">
        <v>855.5</v>
      </c>
    </row>
    <row r="11" spans="1:12" ht="25" customHeight="1">
      <c r="A11" s="39"/>
      <c r="B11" s="65" t="s">
        <v>25</v>
      </c>
      <c r="C11" s="405" t="s">
        <v>26</v>
      </c>
      <c r="D11" s="405" t="s">
        <v>27</v>
      </c>
      <c r="E11" s="407">
        <v>19255.2228</v>
      </c>
      <c r="F11" s="408">
        <v>8664.8502599999993</v>
      </c>
      <c r="G11" s="44" t="s">
        <v>19</v>
      </c>
      <c r="H11" s="35">
        <v>65</v>
      </c>
      <c r="I11" s="36">
        <v>65</v>
      </c>
      <c r="J11" s="37">
        <v>32.5</v>
      </c>
      <c r="K11" s="38">
        <v>855.5</v>
      </c>
    </row>
    <row r="12" spans="1:12" ht="25" customHeight="1">
      <c r="A12" s="39"/>
      <c r="B12" s="229"/>
      <c r="C12" s="415" t="s">
        <v>28</v>
      </c>
      <c r="D12" s="415" t="s">
        <v>29</v>
      </c>
      <c r="E12" s="357">
        <v>21766.773600000004</v>
      </c>
      <c r="F12" s="406">
        <v>9795.0481200000013</v>
      </c>
      <c r="G12" s="44" t="s">
        <v>19</v>
      </c>
      <c r="H12" s="35"/>
      <c r="I12" s="36"/>
      <c r="J12" s="37"/>
      <c r="K12" s="38"/>
    </row>
    <row r="13" spans="1:12" ht="25" customHeight="1">
      <c r="A13" s="39"/>
      <c r="B13" s="229"/>
      <c r="C13" s="297" t="s">
        <v>30</v>
      </c>
      <c r="D13" s="297" t="s">
        <v>31</v>
      </c>
      <c r="E13" s="296">
        <v>21766.773600000004</v>
      </c>
      <c r="F13" s="300">
        <v>9795.0481200000013</v>
      </c>
      <c r="G13" s="44" t="s">
        <v>19</v>
      </c>
      <c r="H13" s="35"/>
      <c r="I13" s="36"/>
      <c r="J13" s="37"/>
      <c r="K13" s="38"/>
    </row>
    <row r="14" spans="1:12" ht="25" customHeight="1">
      <c r="A14" s="39"/>
      <c r="B14" s="73"/>
      <c r="C14" s="263" t="s">
        <v>32</v>
      </c>
      <c r="D14" s="263" t="s">
        <v>33</v>
      </c>
      <c r="E14" s="227">
        <v>21766.773600000004</v>
      </c>
      <c r="F14" s="301">
        <v>9795.0481200000013</v>
      </c>
      <c r="G14" s="44" t="s">
        <v>19</v>
      </c>
      <c r="H14" s="35">
        <v>65</v>
      </c>
      <c r="I14" s="36">
        <v>65</v>
      </c>
      <c r="J14" s="37">
        <v>32.5</v>
      </c>
      <c r="K14" s="38">
        <v>855.5</v>
      </c>
    </row>
    <row r="15" spans="1:12" ht="25" customHeight="1">
      <c r="A15" s="39"/>
      <c r="B15" s="73"/>
      <c r="C15" s="263" t="s">
        <v>34</v>
      </c>
      <c r="D15" s="263" t="s">
        <v>35</v>
      </c>
      <c r="E15" s="227">
        <v>21766.773600000004</v>
      </c>
      <c r="F15" s="301">
        <v>9795.0481200000013</v>
      </c>
      <c r="G15" s="44" t="s">
        <v>19</v>
      </c>
      <c r="H15" s="35">
        <v>65</v>
      </c>
      <c r="I15" s="36">
        <v>65</v>
      </c>
      <c r="J15" s="37">
        <v>32.5</v>
      </c>
      <c r="K15" s="38">
        <v>855.5</v>
      </c>
    </row>
    <row r="16" spans="1:12" ht="25" customHeight="1">
      <c r="A16" s="39"/>
      <c r="B16" s="73"/>
      <c r="C16" s="298" t="s">
        <v>36</v>
      </c>
      <c r="D16" s="298" t="s">
        <v>37</v>
      </c>
      <c r="E16" s="227">
        <v>21766.773600000004</v>
      </c>
      <c r="F16" s="301">
        <v>9795.0481200000013</v>
      </c>
      <c r="G16" s="44" t="s">
        <v>19</v>
      </c>
      <c r="H16" s="35"/>
      <c r="I16" s="36"/>
      <c r="J16" s="37"/>
      <c r="K16" s="38"/>
    </row>
    <row r="17" spans="1:11" s="287" customFormat="1" ht="25" customHeight="1">
      <c r="A17" s="409"/>
      <c r="B17" s="410"/>
      <c r="C17" s="414" t="s">
        <v>38</v>
      </c>
      <c r="D17" s="414" t="s">
        <v>39</v>
      </c>
      <c r="E17" s="411">
        <v>21766.773600000004</v>
      </c>
      <c r="F17" s="412">
        <v>9795.0481200000013</v>
      </c>
      <c r="G17" s="190" t="s">
        <v>19</v>
      </c>
      <c r="H17" s="94"/>
      <c r="I17" s="92"/>
      <c r="J17" s="93"/>
      <c r="K17" s="413"/>
    </row>
    <row r="18" spans="1:11" ht="25" customHeight="1">
      <c r="A18" s="39"/>
      <c r="B18" s="73"/>
      <c r="C18" s="263" t="s">
        <v>40</v>
      </c>
      <c r="D18" s="263" t="s">
        <v>41</v>
      </c>
      <c r="E18" s="227">
        <v>21766.773600000004</v>
      </c>
      <c r="F18" s="301">
        <v>9795.0481200000013</v>
      </c>
      <c r="G18" s="44" t="s">
        <v>19</v>
      </c>
      <c r="H18" s="35">
        <v>65</v>
      </c>
      <c r="I18" s="36">
        <v>65</v>
      </c>
      <c r="J18" s="37">
        <v>32.5</v>
      </c>
      <c r="K18" s="38">
        <v>855.5</v>
      </c>
    </row>
    <row r="19" spans="1:11" ht="25" customHeight="1">
      <c r="A19" s="39"/>
      <c r="B19" s="73"/>
      <c r="C19" s="263" t="s">
        <v>42</v>
      </c>
      <c r="D19" s="263" t="s">
        <v>43</v>
      </c>
      <c r="E19" s="227">
        <v>21766.773600000004</v>
      </c>
      <c r="F19" s="301">
        <v>9795.0481200000013</v>
      </c>
      <c r="G19" s="44" t="s">
        <v>19</v>
      </c>
      <c r="H19" s="35">
        <v>65</v>
      </c>
      <c r="I19" s="36">
        <v>65</v>
      </c>
      <c r="J19" s="37">
        <v>32.5</v>
      </c>
      <c r="K19" s="38">
        <v>855.5</v>
      </c>
    </row>
    <row r="20" spans="1:11" ht="25" customHeight="1">
      <c r="A20" s="39"/>
      <c r="B20" s="73"/>
      <c r="C20" s="263" t="s">
        <v>44</v>
      </c>
      <c r="D20" s="263" t="s">
        <v>45</v>
      </c>
      <c r="E20" s="227">
        <v>21766.773600000004</v>
      </c>
      <c r="F20" s="301">
        <v>9795.0481200000013</v>
      </c>
      <c r="G20" s="44" t="s">
        <v>19</v>
      </c>
      <c r="H20" s="35">
        <v>65</v>
      </c>
      <c r="I20" s="36">
        <v>65</v>
      </c>
      <c r="J20" s="37">
        <v>32.5</v>
      </c>
      <c r="K20" s="38">
        <v>855.5</v>
      </c>
    </row>
    <row r="21" spans="1:11" ht="25" customHeight="1">
      <c r="A21" s="39"/>
      <c r="B21" s="73"/>
      <c r="C21" s="263" t="s">
        <v>46</v>
      </c>
      <c r="D21" s="263" t="s">
        <v>47</v>
      </c>
      <c r="E21" s="227">
        <v>21766.773600000004</v>
      </c>
      <c r="F21" s="301">
        <v>9795.0481200000013</v>
      </c>
      <c r="G21" s="44" t="s">
        <v>19</v>
      </c>
      <c r="H21" s="35">
        <v>65</v>
      </c>
      <c r="I21" s="36">
        <v>65</v>
      </c>
      <c r="J21" s="37">
        <v>32.5</v>
      </c>
      <c r="K21" s="38">
        <v>855.5</v>
      </c>
    </row>
    <row r="22" spans="1:11" ht="25" customHeight="1">
      <c r="A22" s="39"/>
      <c r="B22" s="73"/>
      <c r="C22" s="263" t="s">
        <v>48</v>
      </c>
      <c r="D22" s="263" t="s">
        <v>49</v>
      </c>
      <c r="E22" s="227">
        <v>21766.773600000004</v>
      </c>
      <c r="F22" s="301">
        <v>9795.0481200000013</v>
      </c>
      <c r="G22" s="44" t="s">
        <v>19</v>
      </c>
      <c r="H22" s="35">
        <v>65</v>
      </c>
      <c r="I22" s="36">
        <v>65</v>
      </c>
      <c r="J22" s="37">
        <v>32.5</v>
      </c>
      <c r="K22" s="38">
        <v>855.5</v>
      </c>
    </row>
    <row r="23" spans="1:11" ht="25" customHeight="1">
      <c r="A23" s="39"/>
      <c r="B23" s="73"/>
      <c r="C23" s="263" t="s">
        <v>50</v>
      </c>
      <c r="D23" s="263" t="s">
        <v>51</v>
      </c>
      <c r="E23" s="227">
        <v>21766.773600000004</v>
      </c>
      <c r="F23" s="301">
        <v>9795.0481200000013</v>
      </c>
      <c r="G23" s="44" t="s">
        <v>19</v>
      </c>
      <c r="H23" s="35">
        <v>65</v>
      </c>
      <c r="I23" s="36">
        <v>65</v>
      </c>
      <c r="J23" s="37">
        <v>32.5</v>
      </c>
      <c r="K23" s="38">
        <v>855.5</v>
      </c>
    </row>
    <row r="24" spans="1:11" ht="25" customHeight="1">
      <c r="A24" s="39"/>
      <c r="B24" s="73"/>
      <c r="C24" s="263" t="s">
        <v>52</v>
      </c>
      <c r="D24" s="263" t="s">
        <v>53</v>
      </c>
      <c r="E24" s="227">
        <v>21766.773600000004</v>
      </c>
      <c r="F24" s="301">
        <v>9795.0481200000013</v>
      </c>
      <c r="G24" s="44" t="s">
        <v>19</v>
      </c>
      <c r="H24" s="35">
        <v>65</v>
      </c>
      <c r="I24" s="36">
        <v>65</v>
      </c>
      <c r="J24" s="37">
        <v>32.5</v>
      </c>
      <c r="K24" s="38">
        <v>855.5</v>
      </c>
    </row>
    <row r="25" spans="1:11" ht="25" customHeight="1">
      <c r="A25" s="39"/>
      <c r="B25" s="73"/>
      <c r="C25" s="263" t="s">
        <v>54</v>
      </c>
      <c r="D25" s="263" t="s">
        <v>55</v>
      </c>
      <c r="E25" s="227">
        <v>21766.773600000004</v>
      </c>
      <c r="F25" s="301">
        <v>9795.0481200000013</v>
      </c>
      <c r="G25" s="44" t="s">
        <v>19</v>
      </c>
      <c r="H25" s="35">
        <v>65</v>
      </c>
      <c r="I25" s="36">
        <v>65</v>
      </c>
      <c r="J25" s="37">
        <v>32.5</v>
      </c>
      <c r="K25" s="38">
        <v>855.5</v>
      </c>
    </row>
    <row r="26" spans="1:11" ht="25" customHeight="1">
      <c r="A26" s="39"/>
      <c r="B26" s="73"/>
      <c r="C26" s="263" t="s">
        <v>56</v>
      </c>
      <c r="D26" s="263" t="s">
        <v>57</v>
      </c>
      <c r="E26" s="227">
        <v>21766.773600000004</v>
      </c>
      <c r="F26" s="301">
        <v>9795.0481200000013</v>
      </c>
      <c r="G26" s="44" t="s">
        <v>19</v>
      </c>
      <c r="H26" s="35">
        <v>65</v>
      </c>
      <c r="I26" s="36">
        <v>65</v>
      </c>
      <c r="J26" s="37">
        <v>32.5</v>
      </c>
      <c r="K26" s="38">
        <v>855.5</v>
      </c>
    </row>
    <row r="27" spans="1:11" ht="25" customHeight="1">
      <c r="A27" s="39"/>
      <c r="B27" s="73"/>
      <c r="C27" s="263" t="s">
        <v>58</v>
      </c>
      <c r="D27" s="263" t="s">
        <v>59</v>
      </c>
      <c r="E27" s="227">
        <v>21766.773600000004</v>
      </c>
      <c r="F27" s="301">
        <v>9795.0481200000013</v>
      </c>
      <c r="G27" s="44" t="s">
        <v>19</v>
      </c>
      <c r="H27" s="35"/>
      <c r="I27" s="36"/>
      <c r="J27" s="37"/>
      <c r="K27" s="38"/>
    </row>
    <row r="28" spans="1:11" ht="25" customHeight="1">
      <c r="A28" s="39"/>
      <c r="B28" s="73"/>
      <c r="C28" s="276" t="s">
        <v>60</v>
      </c>
      <c r="D28" s="276" t="s">
        <v>61</v>
      </c>
      <c r="E28" s="266">
        <v>25115.508000000002</v>
      </c>
      <c r="F28" s="199">
        <v>11301.9786</v>
      </c>
      <c r="G28" s="44" t="s">
        <v>19</v>
      </c>
      <c r="H28" s="35"/>
      <c r="I28" s="36"/>
      <c r="J28" s="37"/>
      <c r="K28" s="38"/>
    </row>
    <row r="29" spans="1:11" ht="25" customHeight="1" thickBot="1">
      <c r="A29" s="50"/>
      <c r="B29" s="81"/>
      <c r="C29" s="276" t="s">
        <v>62</v>
      </c>
      <c r="D29" s="276" t="s">
        <v>61</v>
      </c>
      <c r="E29" s="266">
        <v>25115.508000000002</v>
      </c>
      <c r="F29" s="199">
        <v>11301.9786</v>
      </c>
      <c r="G29" s="44" t="s">
        <v>19</v>
      </c>
      <c r="H29" s="35">
        <v>65</v>
      </c>
      <c r="I29" s="36">
        <v>65</v>
      </c>
      <c r="J29" s="37">
        <v>32.5</v>
      </c>
      <c r="K29" s="38">
        <v>855.5</v>
      </c>
    </row>
    <row r="30" spans="1:11" ht="25" customHeight="1">
      <c r="A30" s="27"/>
      <c r="B30" s="168" t="s">
        <v>63</v>
      </c>
      <c r="C30" s="277" t="s">
        <v>17</v>
      </c>
      <c r="D30" s="277" t="s">
        <v>64</v>
      </c>
      <c r="E30" s="267">
        <v>10822.68</v>
      </c>
      <c r="F30" s="302">
        <v>4870.2060000000001</v>
      </c>
      <c r="G30" s="44" t="s">
        <v>65</v>
      </c>
      <c r="H30" s="63">
        <v>75.8</v>
      </c>
      <c r="I30" s="60">
        <v>39</v>
      </c>
      <c r="J30" s="61">
        <v>29.6</v>
      </c>
      <c r="K30" s="64">
        <v>640</v>
      </c>
    </row>
    <row r="31" spans="1:11" ht="25" customHeight="1">
      <c r="A31" s="39"/>
      <c r="B31" s="65" t="s">
        <v>66</v>
      </c>
      <c r="C31" s="275" t="s">
        <v>21</v>
      </c>
      <c r="D31" s="275" t="s">
        <v>67</v>
      </c>
      <c r="E31" s="196">
        <v>12446.081999999999</v>
      </c>
      <c r="F31" s="197">
        <v>5600.7368999999999</v>
      </c>
      <c r="G31" s="44" t="s">
        <v>19</v>
      </c>
      <c r="H31" s="94"/>
      <c r="I31" s="92"/>
      <c r="J31" s="93"/>
      <c r="K31" s="103"/>
    </row>
    <row r="32" spans="1:11" ht="25" customHeight="1">
      <c r="A32" s="39"/>
      <c r="B32" s="229"/>
      <c r="C32" s="275" t="s">
        <v>23</v>
      </c>
      <c r="D32" s="275" t="s">
        <v>68</v>
      </c>
      <c r="E32" s="196">
        <v>12446.081999999999</v>
      </c>
      <c r="F32" s="197">
        <v>5600.7368999999999</v>
      </c>
      <c r="G32" s="44" t="s">
        <v>19</v>
      </c>
      <c r="H32" s="94"/>
      <c r="I32" s="92"/>
      <c r="J32" s="93"/>
      <c r="K32" s="103"/>
    </row>
    <row r="33" spans="1:11" ht="25" customHeight="1">
      <c r="A33" s="39"/>
      <c r="B33" s="231" t="s">
        <v>69</v>
      </c>
      <c r="C33" s="405" t="s">
        <v>26</v>
      </c>
      <c r="D33" s="405" t="s">
        <v>70</v>
      </c>
      <c r="E33" s="196">
        <v>12446.081999999999</v>
      </c>
      <c r="F33" s="197">
        <v>5600.7368999999999</v>
      </c>
      <c r="G33" s="44" t="s">
        <v>19</v>
      </c>
      <c r="H33" s="94"/>
      <c r="I33" s="92"/>
      <c r="J33" s="93"/>
      <c r="K33" s="103"/>
    </row>
    <row r="34" spans="1:11" ht="25" customHeight="1">
      <c r="A34" s="39"/>
      <c r="B34" s="65"/>
      <c r="C34" s="415" t="s">
        <v>28</v>
      </c>
      <c r="D34" s="415" t="s">
        <v>71</v>
      </c>
      <c r="E34" s="296">
        <v>14069.484</v>
      </c>
      <c r="F34" s="300">
        <v>6331.2678000000005</v>
      </c>
      <c r="G34" s="44" t="s">
        <v>19</v>
      </c>
      <c r="H34" s="94"/>
      <c r="I34" s="92"/>
      <c r="J34" s="93"/>
      <c r="K34" s="103"/>
    </row>
    <row r="35" spans="1:11" ht="25" customHeight="1">
      <c r="A35" s="39"/>
      <c r="B35" s="73"/>
      <c r="C35" s="297" t="s">
        <v>30</v>
      </c>
      <c r="D35" s="297" t="s">
        <v>72</v>
      </c>
      <c r="E35" s="296">
        <v>14069.484</v>
      </c>
      <c r="F35" s="300">
        <v>6331.2678000000005</v>
      </c>
      <c r="G35" s="44" t="s">
        <v>19</v>
      </c>
      <c r="H35" s="94"/>
      <c r="I35" s="92"/>
      <c r="J35" s="93"/>
      <c r="K35" s="103"/>
    </row>
    <row r="36" spans="1:11" ht="25" customHeight="1">
      <c r="A36" s="39"/>
      <c r="B36" s="65"/>
      <c r="C36" s="263" t="s">
        <v>32</v>
      </c>
      <c r="D36" s="263" t="s">
        <v>73</v>
      </c>
      <c r="E36" s="227">
        <v>14069.484</v>
      </c>
      <c r="F36" s="301">
        <v>6331.2678000000005</v>
      </c>
      <c r="G36" s="44" t="s">
        <v>19</v>
      </c>
      <c r="H36" s="71">
        <f>H30</f>
        <v>75.8</v>
      </c>
      <c r="I36" s="68">
        <f>I30</f>
        <v>39</v>
      </c>
      <c r="J36" s="69">
        <f>J30</f>
        <v>29.6</v>
      </c>
      <c r="K36" s="72">
        <f>K30</f>
        <v>640</v>
      </c>
    </row>
    <row r="37" spans="1:11" ht="25" customHeight="1">
      <c r="A37" s="39"/>
      <c r="B37" s="73"/>
      <c r="C37" s="263" t="s">
        <v>34</v>
      </c>
      <c r="D37" s="263" t="s">
        <v>74</v>
      </c>
      <c r="E37" s="227">
        <v>14069.484</v>
      </c>
      <c r="F37" s="301">
        <v>6331.2678000000005</v>
      </c>
      <c r="G37" s="44" t="s">
        <v>19</v>
      </c>
      <c r="H37" s="46">
        <f t="shared" ref="H37:K48" si="0">H36</f>
        <v>75.8</v>
      </c>
      <c r="I37" s="47">
        <f t="shared" si="0"/>
        <v>39</v>
      </c>
      <c r="J37" s="48">
        <f t="shared" si="0"/>
        <v>29.6</v>
      </c>
      <c r="K37" s="75">
        <f t="shared" si="0"/>
        <v>640</v>
      </c>
    </row>
    <row r="38" spans="1:11" ht="25" customHeight="1">
      <c r="A38" s="39"/>
      <c r="B38" s="73"/>
      <c r="C38" s="298" t="s">
        <v>36</v>
      </c>
      <c r="D38" s="298" t="s">
        <v>75</v>
      </c>
      <c r="E38" s="227">
        <v>14069.484</v>
      </c>
      <c r="F38" s="301">
        <v>6331.2678000000005</v>
      </c>
      <c r="G38" s="44" t="s">
        <v>19</v>
      </c>
      <c r="H38" s="46"/>
      <c r="I38" s="47"/>
      <c r="J38" s="48"/>
      <c r="K38" s="75"/>
    </row>
    <row r="39" spans="1:11" ht="25" customHeight="1">
      <c r="A39" s="39"/>
      <c r="B39" s="73"/>
      <c r="C39" s="414" t="s">
        <v>38</v>
      </c>
      <c r="D39" s="414" t="s">
        <v>76</v>
      </c>
      <c r="E39" s="227">
        <v>14069.484</v>
      </c>
      <c r="F39" s="301">
        <v>6331.2678000000005</v>
      </c>
      <c r="G39" s="44" t="s">
        <v>19</v>
      </c>
      <c r="H39" s="46"/>
      <c r="I39" s="47"/>
      <c r="J39" s="48"/>
      <c r="K39" s="75"/>
    </row>
    <row r="40" spans="1:11" ht="25" customHeight="1">
      <c r="A40" s="39"/>
      <c r="B40" s="73"/>
      <c r="C40" s="263" t="s">
        <v>40</v>
      </c>
      <c r="D40" s="263" t="s">
        <v>77</v>
      </c>
      <c r="E40" s="227">
        <v>14069.484</v>
      </c>
      <c r="F40" s="301">
        <v>6331.2678000000005</v>
      </c>
      <c r="G40" s="44" t="s">
        <v>19</v>
      </c>
      <c r="H40" s="46" t="e">
        <f>#REF!</f>
        <v>#REF!</v>
      </c>
      <c r="I40" s="47" t="e">
        <f>#REF!</f>
        <v>#REF!</v>
      </c>
      <c r="J40" s="48" t="e">
        <f>#REF!</f>
        <v>#REF!</v>
      </c>
      <c r="K40" s="75" t="e">
        <f>#REF!</f>
        <v>#REF!</v>
      </c>
    </row>
    <row r="41" spans="1:11" ht="25" customHeight="1">
      <c r="A41" s="39"/>
      <c r="B41" s="73"/>
      <c r="C41" s="263" t="s">
        <v>42</v>
      </c>
      <c r="D41" s="263" t="s">
        <v>78</v>
      </c>
      <c r="E41" s="227">
        <v>14069.484</v>
      </c>
      <c r="F41" s="301">
        <v>6331.2678000000005</v>
      </c>
      <c r="G41" s="44" t="s">
        <v>19</v>
      </c>
      <c r="H41" s="46" t="e">
        <f>#REF!</f>
        <v>#REF!</v>
      </c>
      <c r="I41" s="47" t="e">
        <f>#REF!</f>
        <v>#REF!</v>
      </c>
      <c r="J41" s="48" t="e">
        <f>#REF!</f>
        <v>#REF!</v>
      </c>
      <c r="K41" s="75" t="e">
        <f>#REF!</f>
        <v>#REF!</v>
      </c>
    </row>
    <row r="42" spans="1:11" ht="25" customHeight="1">
      <c r="A42" s="39"/>
      <c r="B42" s="73"/>
      <c r="C42" s="263" t="s">
        <v>44</v>
      </c>
      <c r="D42" s="263" t="s">
        <v>79</v>
      </c>
      <c r="E42" s="227">
        <v>14069.484</v>
      </c>
      <c r="F42" s="301">
        <v>6331.2678000000005</v>
      </c>
      <c r="G42" s="44" t="s">
        <v>19</v>
      </c>
      <c r="H42" s="46" t="e">
        <f>#REF!</f>
        <v>#REF!</v>
      </c>
      <c r="I42" s="47" t="e">
        <f>#REF!</f>
        <v>#REF!</v>
      </c>
      <c r="J42" s="48" t="e">
        <f>#REF!</f>
        <v>#REF!</v>
      </c>
      <c r="K42" s="75" t="e">
        <f>#REF!</f>
        <v>#REF!</v>
      </c>
    </row>
    <row r="43" spans="1:11" ht="25" customHeight="1">
      <c r="A43" s="39"/>
      <c r="B43" s="73"/>
      <c r="C43" s="263" t="s">
        <v>46</v>
      </c>
      <c r="D43" s="263" t="s">
        <v>80</v>
      </c>
      <c r="E43" s="227">
        <v>14069.484</v>
      </c>
      <c r="F43" s="301">
        <v>6331.2678000000005</v>
      </c>
      <c r="G43" s="44" t="s">
        <v>19</v>
      </c>
      <c r="H43" s="46" t="e">
        <f t="shared" si="0"/>
        <v>#REF!</v>
      </c>
      <c r="I43" s="47" t="e">
        <f t="shared" si="0"/>
        <v>#REF!</v>
      </c>
      <c r="J43" s="48" t="e">
        <f t="shared" si="0"/>
        <v>#REF!</v>
      </c>
      <c r="K43" s="75" t="e">
        <f t="shared" si="0"/>
        <v>#REF!</v>
      </c>
    </row>
    <row r="44" spans="1:11" ht="25" customHeight="1">
      <c r="A44" s="39"/>
      <c r="B44" s="73"/>
      <c r="C44" s="263" t="s">
        <v>48</v>
      </c>
      <c r="D44" s="263" t="s">
        <v>81</v>
      </c>
      <c r="E44" s="227">
        <v>14069.484</v>
      </c>
      <c r="F44" s="301">
        <v>6331.2678000000005</v>
      </c>
      <c r="G44" s="44" t="s">
        <v>19</v>
      </c>
      <c r="H44" s="46" t="e">
        <f t="shared" si="0"/>
        <v>#REF!</v>
      </c>
      <c r="I44" s="47" t="e">
        <f t="shared" si="0"/>
        <v>#REF!</v>
      </c>
      <c r="J44" s="48" t="e">
        <f t="shared" si="0"/>
        <v>#REF!</v>
      </c>
      <c r="K44" s="75" t="e">
        <f t="shared" si="0"/>
        <v>#REF!</v>
      </c>
    </row>
    <row r="45" spans="1:11" ht="25" customHeight="1">
      <c r="A45" s="39"/>
      <c r="B45" s="73"/>
      <c r="C45" s="263" t="s">
        <v>50</v>
      </c>
      <c r="D45" s="263" t="s">
        <v>82</v>
      </c>
      <c r="E45" s="227">
        <v>14069.484</v>
      </c>
      <c r="F45" s="301">
        <v>6331.2678000000005</v>
      </c>
      <c r="G45" s="44" t="s">
        <v>19</v>
      </c>
      <c r="H45" s="46" t="e">
        <f t="shared" si="0"/>
        <v>#REF!</v>
      </c>
      <c r="I45" s="47" t="e">
        <f t="shared" si="0"/>
        <v>#REF!</v>
      </c>
      <c r="J45" s="48" t="e">
        <f t="shared" si="0"/>
        <v>#REF!</v>
      </c>
      <c r="K45" s="75" t="e">
        <f t="shared" si="0"/>
        <v>#REF!</v>
      </c>
    </row>
    <row r="46" spans="1:11" ht="25" customHeight="1">
      <c r="A46" s="39"/>
      <c r="B46" s="73"/>
      <c r="C46" s="263" t="s">
        <v>52</v>
      </c>
      <c r="D46" s="263" t="s">
        <v>83</v>
      </c>
      <c r="E46" s="227">
        <v>14069.484</v>
      </c>
      <c r="F46" s="301">
        <v>6331.2678000000005</v>
      </c>
      <c r="G46" s="44" t="s">
        <v>19</v>
      </c>
      <c r="H46" s="46" t="e">
        <f t="shared" si="0"/>
        <v>#REF!</v>
      </c>
      <c r="I46" s="47" t="e">
        <f t="shared" si="0"/>
        <v>#REF!</v>
      </c>
      <c r="J46" s="48" t="e">
        <f t="shared" si="0"/>
        <v>#REF!</v>
      </c>
      <c r="K46" s="75" t="e">
        <f t="shared" si="0"/>
        <v>#REF!</v>
      </c>
    </row>
    <row r="47" spans="1:11" ht="25" customHeight="1">
      <c r="A47" s="39"/>
      <c r="B47" s="73"/>
      <c r="C47" s="263" t="s">
        <v>54</v>
      </c>
      <c r="D47" s="263" t="s">
        <v>84</v>
      </c>
      <c r="E47" s="227">
        <v>14069.484</v>
      </c>
      <c r="F47" s="301">
        <v>6331.2678000000005</v>
      </c>
      <c r="G47" s="44" t="s">
        <v>19</v>
      </c>
      <c r="H47" s="46" t="e">
        <f t="shared" si="0"/>
        <v>#REF!</v>
      </c>
      <c r="I47" s="47" t="e">
        <f t="shared" si="0"/>
        <v>#REF!</v>
      </c>
      <c r="J47" s="48" t="e">
        <f t="shared" si="0"/>
        <v>#REF!</v>
      </c>
      <c r="K47" s="75" t="e">
        <f t="shared" si="0"/>
        <v>#REF!</v>
      </c>
    </row>
    <row r="48" spans="1:11" ht="25" customHeight="1">
      <c r="A48" s="39"/>
      <c r="B48" s="73"/>
      <c r="C48" s="263" t="s">
        <v>56</v>
      </c>
      <c r="D48" s="263" t="s">
        <v>85</v>
      </c>
      <c r="E48" s="227">
        <v>14069.484</v>
      </c>
      <c r="F48" s="301">
        <v>6331.2678000000005</v>
      </c>
      <c r="G48" s="44" t="s">
        <v>19</v>
      </c>
      <c r="H48" s="46" t="e">
        <f t="shared" si="0"/>
        <v>#REF!</v>
      </c>
      <c r="I48" s="47" t="e">
        <f t="shared" si="0"/>
        <v>#REF!</v>
      </c>
      <c r="J48" s="48" t="e">
        <f t="shared" si="0"/>
        <v>#REF!</v>
      </c>
      <c r="K48" s="75" t="e">
        <f t="shared" si="0"/>
        <v>#REF!</v>
      </c>
    </row>
    <row r="49" spans="1:11" ht="25" customHeight="1">
      <c r="A49" s="39"/>
      <c r="B49" s="73"/>
      <c r="C49" s="263" t="s">
        <v>58</v>
      </c>
      <c r="D49" s="263" t="s">
        <v>59</v>
      </c>
      <c r="E49" s="227">
        <v>14069.484</v>
      </c>
      <c r="F49" s="301">
        <v>6331.2678000000005</v>
      </c>
      <c r="G49" s="44" t="s">
        <v>19</v>
      </c>
      <c r="H49" s="46" t="e">
        <f>H42</f>
        <v>#REF!</v>
      </c>
      <c r="I49" s="47" t="e">
        <f>I42</f>
        <v>#REF!</v>
      </c>
      <c r="J49" s="48" t="e">
        <f>J42</f>
        <v>#REF!</v>
      </c>
      <c r="K49" s="75" t="e">
        <f>K42</f>
        <v>#REF!</v>
      </c>
    </row>
    <row r="50" spans="1:11" ht="25" customHeight="1" thickBot="1">
      <c r="A50" s="39"/>
      <c r="B50" s="73"/>
      <c r="C50" s="276" t="s">
        <v>60</v>
      </c>
      <c r="D50" s="276" t="s">
        <v>61</v>
      </c>
      <c r="E50" s="266">
        <v>16234.02</v>
      </c>
      <c r="F50" s="199">
        <v>7305.3090000000002</v>
      </c>
      <c r="G50" s="44" t="s">
        <v>19</v>
      </c>
      <c r="H50" s="101"/>
      <c r="I50" s="78"/>
      <c r="J50" s="79"/>
      <c r="K50" s="104"/>
    </row>
    <row r="51" spans="1:11" ht="25" customHeight="1">
      <c r="A51" s="27"/>
      <c r="B51" s="168" t="s">
        <v>86</v>
      </c>
      <c r="C51" s="277" t="s">
        <v>17</v>
      </c>
      <c r="D51" s="277" t="s">
        <v>87</v>
      </c>
      <c r="E51" s="267">
        <v>15196.896000000002</v>
      </c>
      <c r="F51" s="302">
        <v>6838.6032000000014</v>
      </c>
      <c r="G51" s="44" t="s">
        <v>19</v>
      </c>
      <c r="H51" s="30">
        <v>83</v>
      </c>
      <c r="I51" s="31">
        <v>60</v>
      </c>
      <c r="J51" s="32">
        <v>30.5</v>
      </c>
      <c r="K51" s="87">
        <v>538</v>
      </c>
    </row>
    <row r="52" spans="1:11" ht="25" customHeight="1">
      <c r="A52" s="39"/>
      <c r="B52" s="65" t="s">
        <v>20</v>
      </c>
      <c r="C52" s="275" t="s">
        <v>21</v>
      </c>
      <c r="D52" s="275" t="s">
        <v>88</v>
      </c>
      <c r="E52" s="196">
        <v>17476.430400000001</v>
      </c>
      <c r="F52" s="197">
        <v>7864.393680000001</v>
      </c>
      <c r="G52" s="44" t="s">
        <v>19</v>
      </c>
      <c r="H52" s="46">
        <f>H56</f>
        <v>83</v>
      </c>
      <c r="I52" s="47">
        <f>I56</f>
        <v>60</v>
      </c>
      <c r="J52" s="48">
        <f>J56</f>
        <v>30.5</v>
      </c>
      <c r="K52" s="88">
        <f>K56</f>
        <v>538</v>
      </c>
    </row>
    <row r="53" spans="1:11" ht="25" customHeight="1">
      <c r="A53" s="39"/>
      <c r="B53" s="73"/>
      <c r="C53" s="275" t="s">
        <v>23</v>
      </c>
      <c r="D53" s="275" t="s">
        <v>89</v>
      </c>
      <c r="E53" s="196">
        <v>17476.430400000001</v>
      </c>
      <c r="F53" s="197">
        <v>7864.393680000001</v>
      </c>
      <c r="G53" s="44" t="s">
        <v>19</v>
      </c>
      <c r="H53" s="46">
        <f t="shared" ref="H53:K68" si="1">H52</f>
        <v>83</v>
      </c>
      <c r="I53" s="47">
        <f t="shared" si="1"/>
        <v>60</v>
      </c>
      <c r="J53" s="48">
        <f t="shared" si="1"/>
        <v>30.5</v>
      </c>
      <c r="K53" s="88">
        <f t="shared" si="1"/>
        <v>538</v>
      </c>
    </row>
    <row r="54" spans="1:11" ht="25" customHeight="1">
      <c r="A54" s="39"/>
      <c r="B54" s="65" t="s">
        <v>90</v>
      </c>
      <c r="C54" s="405" t="s">
        <v>26</v>
      </c>
      <c r="D54" s="405" t="s">
        <v>91</v>
      </c>
      <c r="E54" s="196">
        <v>17476.430400000001</v>
      </c>
      <c r="F54" s="197">
        <v>7864.393680000001</v>
      </c>
      <c r="G54" s="44" t="s">
        <v>19</v>
      </c>
      <c r="H54" s="46">
        <f t="shared" si="1"/>
        <v>83</v>
      </c>
      <c r="I54" s="47">
        <f t="shared" si="1"/>
        <v>60</v>
      </c>
      <c r="J54" s="48">
        <f t="shared" si="1"/>
        <v>30.5</v>
      </c>
      <c r="K54" s="88">
        <f t="shared" si="1"/>
        <v>538</v>
      </c>
    </row>
    <row r="55" spans="1:11" ht="25" customHeight="1">
      <c r="A55" s="39"/>
      <c r="B55" s="65"/>
      <c r="C55" s="415" t="s">
        <v>28</v>
      </c>
      <c r="D55" s="415" t="s">
        <v>92</v>
      </c>
      <c r="E55" s="296">
        <v>19755.964800000005</v>
      </c>
      <c r="F55" s="300">
        <v>8890.1841600000025</v>
      </c>
      <c r="G55" s="44" t="s">
        <v>19</v>
      </c>
      <c r="H55" s="46">
        <f>H51</f>
        <v>83</v>
      </c>
      <c r="I55" s="47">
        <f>I51</f>
        <v>60</v>
      </c>
      <c r="J55" s="48">
        <f>J51</f>
        <v>30.5</v>
      </c>
      <c r="K55" s="88">
        <f>K51</f>
        <v>538</v>
      </c>
    </row>
    <row r="56" spans="1:11" ht="25" customHeight="1">
      <c r="A56" s="39"/>
      <c r="B56" s="73"/>
      <c r="C56" s="297" t="s">
        <v>30</v>
      </c>
      <c r="D56" s="297" t="s">
        <v>93</v>
      </c>
      <c r="E56" s="296">
        <v>19755.964800000005</v>
      </c>
      <c r="F56" s="300">
        <v>8890.1841600000025</v>
      </c>
      <c r="G56" s="44" t="s">
        <v>19</v>
      </c>
      <c r="H56" s="46">
        <f>H55</f>
        <v>83</v>
      </c>
      <c r="I56" s="47">
        <f>I55</f>
        <v>60</v>
      </c>
      <c r="J56" s="48">
        <f>J55</f>
        <v>30.5</v>
      </c>
      <c r="K56" s="88">
        <f>K55</f>
        <v>538</v>
      </c>
    </row>
    <row r="57" spans="1:11" ht="25" customHeight="1">
      <c r="A57" s="39"/>
      <c r="B57" s="73"/>
      <c r="C57" s="263" t="s">
        <v>32</v>
      </c>
      <c r="D57" s="263" t="s">
        <v>94</v>
      </c>
      <c r="E57" s="227">
        <v>19755.964800000005</v>
      </c>
      <c r="F57" s="301">
        <v>8890.1841600000025</v>
      </c>
      <c r="G57" s="44" t="s">
        <v>19</v>
      </c>
      <c r="H57" s="46">
        <f>H54</f>
        <v>83</v>
      </c>
      <c r="I57" s="47">
        <f>I54</f>
        <v>60</v>
      </c>
      <c r="J57" s="48">
        <f>J54</f>
        <v>30.5</v>
      </c>
      <c r="K57" s="88">
        <f>K54</f>
        <v>538</v>
      </c>
    </row>
    <row r="58" spans="1:11" ht="25" customHeight="1">
      <c r="A58" s="39"/>
      <c r="B58" s="73"/>
      <c r="C58" s="263" t="s">
        <v>34</v>
      </c>
      <c r="D58" s="263" t="s">
        <v>95</v>
      </c>
      <c r="E58" s="227">
        <v>19755.964800000005</v>
      </c>
      <c r="F58" s="301">
        <v>8890.1841600000025</v>
      </c>
      <c r="G58" s="44" t="s">
        <v>19</v>
      </c>
      <c r="H58" s="46">
        <f t="shared" si="1"/>
        <v>83</v>
      </c>
      <c r="I58" s="47">
        <f t="shared" si="1"/>
        <v>60</v>
      </c>
      <c r="J58" s="48">
        <f t="shared" si="1"/>
        <v>30.5</v>
      </c>
      <c r="K58" s="88">
        <f t="shared" si="1"/>
        <v>538</v>
      </c>
    </row>
    <row r="59" spans="1:11" ht="25" customHeight="1">
      <c r="A59" s="39"/>
      <c r="B59" s="73"/>
      <c r="C59" s="298" t="s">
        <v>36</v>
      </c>
      <c r="D59" s="298" t="s">
        <v>96</v>
      </c>
      <c r="E59" s="227">
        <v>19755.964800000005</v>
      </c>
      <c r="F59" s="301">
        <v>8890.1841600000025</v>
      </c>
      <c r="G59" s="44" t="s">
        <v>19</v>
      </c>
      <c r="H59" s="46"/>
      <c r="I59" s="47"/>
      <c r="J59" s="48"/>
      <c r="K59" s="88"/>
    </row>
    <row r="60" spans="1:11" ht="25" customHeight="1">
      <c r="A60" s="39"/>
      <c r="B60" s="73"/>
      <c r="C60" s="414" t="s">
        <v>38</v>
      </c>
      <c r="D60" s="414" t="s">
        <v>97</v>
      </c>
      <c r="E60" s="227">
        <v>19755.964800000005</v>
      </c>
      <c r="F60" s="301">
        <v>8890.1841600000025</v>
      </c>
      <c r="G60" s="44" t="s">
        <v>19</v>
      </c>
      <c r="H60" s="46"/>
      <c r="I60" s="47"/>
      <c r="J60" s="48"/>
      <c r="K60" s="88"/>
    </row>
    <row r="61" spans="1:11" ht="25" customHeight="1">
      <c r="A61" s="39"/>
      <c r="B61" s="73"/>
      <c r="C61" s="263" t="s">
        <v>40</v>
      </c>
      <c r="D61" s="263" t="s">
        <v>98</v>
      </c>
      <c r="E61" s="227">
        <v>19755.964800000005</v>
      </c>
      <c r="F61" s="301">
        <v>8890.1841600000025</v>
      </c>
      <c r="G61" s="44" t="s">
        <v>19</v>
      </c>
      <c r="H61" s="46">
        <f>H58</f>
        <v>83</v>
      </c>
      <c r="I61" s="47">
        <f>I58</f>
        <v>60</v>
      </c>
      <c r="J61" s="48">
        <f>J58</f>
        <v>30.5</v>
      </c>
      <c r="K61" s="88">
        <f>K58</f>
        <v>538</v>
      </c>
    </row>
    <row r="62" spans="1:11" ht="25" customHeight="1">
      <c r="A62" s="39"/>
      <c r="B62" s="73"/>
      <c r="C62" s="263" t="s">
        <v>42</v>
      </c>
      <c r="D62" s="263" t="s">
        <v>99</v>
      </c>
      <c r="E62" s="227">
        <v>19755.964800000005</v>
      </c>
      <c r="F62" s="301">
        <v>8890.1841600000025</v>
      </c>
      <c r="G62" s="44" t="s">
        <v>19</v>
      </c>
      <c r="H62" s="46">
        <f t="shared" si="1"/>
        <v>83</v>
      </c>
      <c r="I62" s="47">
        <f t="shared" si="1"/>
        <v>60</v>
      </c>
      <c r="J62" s="48">
        <f t="shared" si="1"/>
        <v>30.5</v>
      </c>
      <c r="K62" s="88">
        <f t="shared" si="1"/>
        <v>538</v>
      </c>
    </row>
    <row r="63" spans="1:11" ht="25" customHeight="1">
      <c r="A63" s="39"/>
      <c r="B63" s="73"/>
      <c r="C63" s="263" t="s">
        <v>44</v>
      </c>
      <c r="D63" s="263" t="s">
        <v>100</v>
      </c>
      <c r="E63" s="227">
        <v>19755.964800000005</v>
      </c>
      <c r="F63" s="301">
        <v>8890.1841600000025</v>
      </c>
      <c r="G63" s="44" t="s">
        <v>19</v>
      </c>
      <c r="H63" s="46" t="e">
        <f>#REF!</f>
        <v>#REF!</v>
      </c>
      <c r="I63" s="47" t="e">
        <f>#REF!</f>
        <v>#REF!</v>
      </c>
      <c r="J63" s="48" t="e">
        <f>#REF!</f>
        <v>#REF!</v>
      </c>
      <c r="K63" s="88" t="e">
        <f>#REF!</f>
        <v>#REF!</v>
      </c>
    </row>
    <row r="64" spans="1:11" ht="25" customHeight="1">
      <c r="A64" s="39"/>
      <c r="B64" s="73"/>
      <c r="C64" s="263" t="s">
        <v>46</v>
      </c>
      <c r="D64" s="263" t="s">
        <v>101</v>
      </c>
      <c r="E64" s="227">
        <v>19755.964800000005</v>
      </c>
      <c r="F64" s="301">
        <v>8890.1841600000025</v>
      </c>
      <c r="G64" s="44" t="s">
        <v>19</v>
      </c>
      <c r="H64" s="46" t="e">
        <f t="shared" si="1"/>
        <v>#REF!</v>
      </c>
      <c r="I64" s="47" t="e">
        <f t="shared" si="1"/>
        <v>#REF!</v>
      </c>
      <c r="J64" s="48" t="e">
        <f t="shared" si="1"/>
        <v>#REF!</v>
      </c>
      <c r="K64" s="88" t="e">
        <f t="shared" si="1"/>
        <v>#REF!</v>
      </c>
    </row>
    <row r="65" spans="1:11" ht="25" customHeight="1">
      <c r="A65" s="39"/>
      <c r="B65" s="73"/>
      <c r="C65" s="263" t="s">
        <v>48</v>
      </c>
      <c r="D65" s="263" t="s">
        <v>102</v>
      </c>
      <c r="E65" s="227">
        <v>19755.964800000005</v>
      </c>
      <c r="F65" s="301">
        <v>8890.1841600000025</v>
      </c>
      <c r="G65" s="44" t="s">
        <v>19</v>
      </c>
      <c r="H65" s="46" t="e">
        <f t="shared" si="1"/>
        <v>#REF!</v>
      </c>
      <c r="I65" s="47" t="e">
        <f t="shared" si="1"/>
        <v>#REF!</v>
      </c>
      <c r="J65" s="48" t="e">
        <f t="shared" si="1"/>
        <v>#REF!</v>
      </c>
      <c r="K65" s="88" t="e">
        <f t="shared" si="1"/>
        <v>#REF!</v>
      </c>
    </row>
    <row r="66" spans="1:11" ht="25" customHeight="1">
      <c r="A66" s="39"/>
      <c r="B66" s="73"/>
      <c r="C66" s="263" t="s">
        <v>50</v>
      </c>
      <c r="D66" s="263" t="s">
        <v>103</v>
      </c>
      <c r="E66" s="227">
        <v>19755.964800000005</v>
      </c>
      <c r="F66" s="301">
        <v>8890.1841600000025</v>
      </c>
      <c r="G66" s="44" t="s">
        <v>19</v>
      </c>
      <c r="H66" s="46" t="e">
        <f t="shared" si="1"/>
        <v>#REF!</v>
      </c>
      <c r="I66" s="47" t="e">
        <f t="shared" si="1"/>
        <v>#REF!</v>
      </c>
      <c r="J66" s="48" t="e">
        <f t="shared" si="1"/>
        <v>#REF!</v>
      </c>
      <c r="K66" s="88" t="e">
        <f t="shared" si="1"/>
        <v>#REF!</v>
      </c>
    </row>
    <row r="67" spans="1:11" ht="25" customHeight="1">
      <c r="A67" s="39"/>
      <c r="B67" s="73"/>
      <c r="C67" s="263" t="s">
        <v>52</v>
      </c>
      <c r="D67" s="263" t="s">
        <v>104</v>
      </c>
      <c r="E67" s="227">
        <v>19755.964800000005</v>
      </c>
      <c r="F67" s="301">
        <v>8890.1841600000025</v>
      </c>
      <c r="G67" s="44" t="s">
        <v>19</v>
      </c>
      <c r="H67" s="46" t="e">
        <f t="shared" si="1"/>
        <v>#REF!</v>
      </c>
      <c r="I67" s="47" t="e">
        <f t="shared" si="1"/>
        <v>#REF!</v>
      </c>
      <c r="J67" s="48" t="e">
        <f t="shared" si="1"/>
        <v>#REF!</v>
      </c>
      <c r="K67" s="88" t="e">
        <f t="shared" si="1"/>
        <v>#REF!</v>
      </c>
    </row>
    <row r="68" spans="1:11" ht="25" customHeight="1">
      <c r="A68" s="39"/>
      <c r="B68" s="73"/>
      <c r="C68" s="263" t="s">
        <v>54</v>
      </c>
      <c r="D68" s="263" t="s">
        <v>105</v>
      </c>
      <c r="E68" s="227">
        <v>19755.964800000005</v>
      </c>
      <c r="F68" s="301">
        <v>8890.1841600000025</v>
      </c>
      <c r="G68" s="44" t="s">
        <v>19</v>
      </c>
      <c r="H68" s="46" t="e">
        <f t="shared" si="1"/>
        <v>#REF!</v>
      </c>
      <c r="I68" s="47" t="e">
        <f t="shared" si="1"/>
        <v>#REF!</v>
      </c>
      <c r="J68" s="48" t="e">
        <f t="shared" si="1"/>
        <v>#REF!</v>
      </c>
      <c r="K68" s="88" t="e">
        <f t="shared" si="1"/>
        <v>#REF!</v>
      </c>
    </row>
    <row r="69" spans="1:11" ht="25" customHeight="1">
      <c r="A69" s="39"/>
      <c r="B69" s="73"/>
      <c r="C69" s="263" t="s">
        <v>56</v>
      </c>
      <c r="D69" s="263" t="s">
        <v>106</v>
      </c>
      <c r="E69" s="227">
        <v>19755.964800000005</v>
      </c>
      <c r="F69" s="301">
        <v>8890.1841600000025</v>
      </c>
      <c r="G69" s="44" t="s">
        <v>19</v>
      </c>
      <c r="H69" s="46" t="e">
        <f t="shared" ref="H69:K69" si="2">H68</f>
        <v>#REF!</v>
      </c>
      <c r="I69" s="47" t="e">
        <f t="shared" si="2"/>
        <v>#REF!</v>
      </c>
      <c r="J69" s="48" t="e">
        <f t="shared" si="2"/>
        <v>#REF!</v>
      </c>
      <c r="K69" s="88" t="e">
        <f t="shared" si="2"/>
        <v>#REF!</v>
      </c>
    </row>
    <row r="70" spans="1:11" ht="25" customHeight="1">
      <c r="A70" s="39"/>
      <c r="B70" s="73"/>
      <c r="C70" s="263" t="s">
        <v>58</v>
      </c>
      <c r="D70" s="263" t="s">
        <v>59</v>
      </c>
      <c r="E70" s="227">
        <v>19755.964800000005</v>
      </c>
      <c r="F70" s="301">
        <v>8890.1841600000025</v>
      </c>
      <c r="G70" s="44" t="s">
        <v>19</v>
      </c>
      <c r="H70" s="46" t="e">
        <f>H63</f>
        <v>#REF!</v>
      </c>
      <c r="I70" s="47" t="e">
        <f>I63</f>
        <v>#REF!</v>
      </c>
      <c r="J70" s="48" t="e">
        <f>J63</f>
        <v>#REF!</v>
      </c>
      <c r="K70" s="88" t="e">
        <f>K63</f>
        <v>#REF!</v>
      </c>
    </row>
    <row r="71" spans="1:11" ht="25" customHeight="1">
      <c r="A71" s="39"/>
      <c r="B71" s="73"/>
      <c r="C71" s="276" t="s">
        <v>60</v>
      </c>
      <c r="D71" s="276" t="s">
        <v>61</v>
      </c>
      <c r="E71" s="266">
        <v>22795.344000000005</v>
      </c>
      <c r="F71" s="199">
        <v>10257.904800000002</v>
      </c>
      <c r="G71" s="44" t="s">
        <v>19</v>
      </c>
      <c r="H71" s="101"/>
      <c r="I71" s="78"/>
      <c r="J71" s="79"/>
      <c r="K71" s="102"/>
    </row>
    <row r="72" spans="1:11" ht="25" customHeight="1" thickBot="1">
      <c r="A72" s="50"/>
      <c r="B72" s="81"/>
      <c r="C72" s="276" t="s">
        <v>62</v>
      </c>
      <c r="D72" s="276" t="s">
        <v>61</v>
      </c>
      <c r="E72" s="266">
        <v>22795.344000000005</v>
      </c>
      <c r="F72" s="199">
        <v>10257.904800000002</v>
      </c>
      <c r="G72" s="44" t="s">
        <v>19</v>
      </c>
      <c r="H72" s="85" t="e">
        <f>H70</f>
        <v>#REF!</v>
      </c>
      <c r="I72" s="82" t="e">
        <f>I70</f>
        <v>#REF!</v>
      </c>
      <c r="J72" s="83" t="e">
        <f>J70</f>
        <v>#REF!</v>
      </c>
      <c r="K72" s="89" t="e">
        <f>K70</f>
        <v>#REF!</v>
      </c>
    </row>
    <row r="73" spans="1:11" ht="25" customHeight="1">
      <c r="A73" s="27"/>
      <c r="B73" s="168" t="s">
        <v>107</v>
      </c>
      <c r="C73" s="277" t="s">
        <v>17</v>
      </c>
      <c r="D73" s="277" t="s">
        <v>108</v>
      </c>
      <c r="E73" s="267">
        <v>15504.825600000002</v>
      </c>
      <c r="F73" s="302">
        <v>6977.1715200000008</v>
      </c>
      <c r="G73" s="44" t="s">
        <v>19</v>
      </c>
      <c r="H73" s="30">
        <v>77</v>
      </c>
      <c r="I73" s="31">
        <v>44.25</v>
      </c>
      <c r="J73" s="32">
        <v>32.5</v>
      </c>
      <c r="K73" s="87">
        <v>573.29999999999995</v>
      </c>
    </row>
    <row r="74" spans="1:11" ht="25" customHeight="1">
      <c r="A74" s="39"/>
      <c r="B74" s="65" t="s">
        <v>20</v>
      </c>
      <c r="C74" s="275" t="s">
        <v>21</v>
      </c>
      <c r="D74" s="275" t="s">
        <v>109</v>
      </c>
      <c r="E74" s="196">
        <v>17830.549440000003</v>
      </c>
      <c r="F74" s="197">
        <v>8023.7472480000015</v>
      </c>
      <c r="G74" s="44" t="s">
        <v>19</v>
      </c>
      <c r="H74" s="46">
        <f>H78</f>
        <v>77</v>
      </c>
      <c r="I74" s="47">
        <f>I78</f>
        <v>44.25</v>
      </c>
      <c r="J74" s="48">
        <f>J78</f>
        <v>32.5</v>
      </c>
      <c r="K74" s="88">
        <f>K78</f>
        <v>573.29999999999995</v>
      </c>
    </row>
    <row r="75" spans="1:11" ht="25" customHeight="1">
      <c r="A75" s="39"/>
      <c r="B75" s="65"/>
      <c r="C75" s="275" t="s">
        <v>23</v>
      </c>
      <c r="D75" s="275" t="s">
        <v>110</v>
      </c>
      <c r="E75" s="196">
        <v>17830.549440000003</v>
      </c>
      <c r="F75" s="197">
        <v>8023.7472480000015</v>
      </c>
      <c r="G75" s="44" t="s">
        <v>19</v>
      </c>
      <c r="H75" s="46">
        <f t="shared" ref="H75:K90" si="3">H74</f>
        <v>77</v>
      </c>
      <c r="I75" s="47">
        <f t="shared" si="3"/>
        <v>44.25</v>
      </c>
      <c r="J75" s="48">
        <f t="shared" si="3"/>
        <v>32.5</v>
      </c>
      <c r="K75" s="88">
        <f t="shared" si="3"/>
        <v>573.29999999999995</v>
      </c>
    </row>
    <row r="76" spans="1:11" ht="25" customHeight="1">
      <c r="A76" s="39"/>
      <c r="B76" s="65" t="s">
        <v>111</v>
      </c>
      <c r="C76" s="405" t="s">
        <v>26</v>
      </c>
      <c r="D76" s="405" t="s">
        <v>112</v>
      </c>
      <c r="E76" s="196">
        <v>17830.549440000003</v>
      </c>
      <c r="F76" s="197">
        <v>8023.7472480000015</v>
      </c>
      <c r="G76" s="44" t="s">
        <v>19</v>
      </c>
      <c r="H76" s="46">
        <f t="shared" si="3"/>
        <v>77</v>
      </c>
      <c r="I76" s="47">
        <f t="shared" si="3"/>
        <v>44.25</v>
      </c>
      <c r="J76" s="48">
        <f t="shared" si="3"/>
        <v>32.5</v>
      </c>
      <c r="K76" s="88">
        <f t="shared" si="3"/>
        <v>573.29999999999995</v>
      </c>
    </row>
    <row r="77" spans="1:11" ht="25" customHeight="1">
      <c r="A77" s="39"/>
      <c r="B77" s="65"/>
      <c r="C77" s="415" t="s">
        <v>28</v>
      </c>
      <c r="D77" s="415" t="s">
        <v>113</v>
      </c>
      <c r="E77" s="296">
        <v>20156.273280000005</v>
      </c>
      <c r="F77" s="300">
        <v>9070.3229760000031</v>
      </c>
      <c r="G77" s="44" t="s">
        <v>19</v>
      </c>
      <c r="H77" s="46">
        <f>H73</f>
        <v>77</v>
      </c>
      <c r="I77" s="47">
        <f>I73</f>
        <v>44.25</v>
      </c>
      <c r="J77" s="48">
        <f>J73</f>
        <v>32.5</v>
      </c>
      <c r="K77" s="88">
        <f>K73</f>
        <v>573.29999999999995</v>
      </c>
    </row>
    <row r="78" spans="1:11" ht="25" customHeight="1">
      <c r="A78" s="39"/>
      <c r="B78" s="65"/>
      <c r="C78" s="297" t="s">
        <v>30</v>
      </c>
      <c r="D78" s="297" t="s">
        <v>114</v>
      </c>
      <c r="E78" s="296">
        <v>20156.273280000005</v>
      </c>
      <c r="F78" s="300">
        <v>9070.3229760000031</v>
      </c>
      <c r="G78" s="44" t="s">
        <v>19</v>
      </c>
      <c r="H78" s="46">
        <f>H77</f>
        <v>77</v>
      </c>
      <c r="I78" s="47">
        <f>I77</f>
        <v>44.25</v>
      </c>
      <c r="J78" s="48">
        <f>J77</f>
        <v>32.5</v>
      </c>
      <c r="K78" s="88">
        <f>K77</f>
        <v>573.29999999999995</v>
      </c>
    </row>
    <row r="79" spans="1:11" ht="25" customHeight="1">
      <c r="A79" s="39"/>
      <c r="B79" s="65"/>
      <c r="C79" s="263" t="s">
        <v>32</v>
      </c>
      <c r="D79" s="263" t="s">
        <v>115</v>
      </c>
      <c r="E79" s="227">
        <v>20156.273280000005</v>
      </c>
      <c r="F79" s="301">
        <v>9070.3229760000031</v>
      </c>
      <c r="G79" s="44" t="s">
        <v>19</v>
      </c>
      <c r="H79" s="46">
        <f>H76</f>
        <v>77</v>
      </c>
      <c r="I79" s="47">
        <f>I76</f>
        <v>44.25</v>
      </c>
      <c r="J79" s="48">
        <f>J76</f>
        <v>32.5</v>
      </c>
      <c r="K79" s="88">
        <f>K76</f>
        <v>573.29999999999995</v>
      </c>
    </row>
    <row r="80" spans="1:11" ht="25" customHeight="1">
      <c r="A80" s="39"/>
      <c r="B80" s="65"/>
      <c r="C80" s="263" t="s">
        <v>34</v>
      </c>
      <c r="D80" s="263" t="s">
        <v>116</v>
      </c>
      <c r="E80" s="227">
        <v>20156.273280000005</v>
      </c>
      <c r="F80" s="301">
        <v>9070.3229760000031</v>
      </c>
      <c r="G80" s="44" t="s">
        <v>19</v>
      </c>
      <c r="H80" s="46">
        <f t="shared" si="3"/>
        <v>77</v>
      </c>
      <c r="I80" s="47">
        <f t="shared" si="3"/>
        <v>44.25</v>
      </c>
      <c r="J80" s="48">
        <f t="shared" si="3"/>
        <v>32.5</v>
      </c>
      <c r="K80" s="88">
        <f t="shared" si="3"/>
        <v>573.29999999999995</v>
      </c>
    </row>
    <row r="81" spans="1:11" ht="25" customHeight="1">
      <c r="A81" s="39"/>
      <c r="B81" s="65"/>
      <c r="C81" s="298" t="s">
        <v>36</v>
      </c>
      <c r="D81" s="298" t="s">
        <v>117</v>
      </c>
      <c r="E81" s="227">
        <v>20156.273280000005</v>
      </c>
      <c r="F81" s="301">
        <v>9070.3229760000031</v>
      </c>
      <c r="G81" s="44" t="s">
        <v>19</v>
      </c>
      <c r="H81" s="46"/>
      <c r="I81" s="47"/>
      <c r="J81" s="48"/>
      <c r="K81" s="88"/>
    </row>
    <row r="82" spans="1:11" ht="25" customHeight="1">
      <c r="A82" s="39"/>
      <c r="B82" s="65"/>
      <c r="C82" s="414" t="s">
        <v>38</v>
      </c>
      <c r="D82" s="414" t="s">
        <v>118</v>
      </c>
      <c r="E82" s="227">
        <v>20156.273280000005</v>
      </c>
      <c r="F82" s="301">
        <v>9070.3229760000031</v>
      </c>
      <c r="G82" s="44" t="s">
        <v>19</v>
      </c>
      <c r="H82" s="46"/>
      <c r="I82" s="47"/>
      <c r="J82" s="48"/>
      <c r="K82" s="88"/>
    </row>
    <row r="83" spans="1:11" ht="25" customHeight="1">
      <c r="A83" s="39"/>
      <c r="B83" s="65"/>
      <c r="C83" s="263" t="s">
        <v>40</v>
      </c>
      <c r="D83" s="263" t="s">
        <v>119</v>
      </c>
      <c r="E83" s="227">
        <v>20156.273280000005</v>
      </c>
      <c r="F83" s="301">
        <v>9070.3229760000031</v>
      </c>
      <c r="G83" s="44" t="s">
        <v>19</v>
      </c>
      <c r="H83" s="46">
        <f>H80</f>
        <v>77</v>
      </c>
      <c r="I83" s="47">
        <f>I80</f>
        <v>44.25</v>
      </c>
      <c r="J83" s="48">
        <f>J80</f>
        <v>32.5</v>
      </c>
      <c r="K83" s="88">
        <f>K80</f>
        <v>573.29999999999995</v>
      </c>
    </row>
    <row r="84" spans="1:11" ht="25" customHeight="1">
      <c r="A84" s="39"/>
      <c r="B84" s="65"/>
      <c r="C84" s="263" t="s">
        <v>42</v>
      </c>
      <c r="D84" s="263" t="s">
        <v>120</v>
      </c>
      <c r="E84" s="227">
        <v>20156.273280000005</v>
      </c>
      <c r="F84" s="301">
        <v>9070.3229760000031</v>
      </c>
      <c r="G84" s="44" t="s">
        <v>19</v>
      </c>
      <c r="H84" s="46">
        <f t="shared" si="3"/>
        <v>77</v>
      </c>
      <c r="I84" s="47">
        <f t="shared" si="3"/>
        <v>44.25</v>
      </c>
      <c r="J84" s="48">
        <f t="shared" si="3"/>
        <v>32.5</v>
      </c>
      <c r="K84" s="88">
        <f t="shared" si="3"/>
        <v>573.29999999999995</v>
      </c>
    </row>
    <row r="85" spans="1:11" ht="25" customHeight="1">
      <c r="A85" s="39"/>
      <c r="B85" s="65"/>
      <c r="C85" s="263" t="s">
        <v>44</v>
      </c>
      <c r="D85" s="263" t="s">
        <v>121</v>
      </c>
      <c r="E85" s="227">
        <v>20156.273280000005</v>
      </c>
      <c r="F85" s="301">
        <v>9070.3229760000031</v>
      </c>
      <c r="G85" s="44" t="s">
        <v>19</v>
      </c>
      <c r="H85" s="46" t="e">
        <f>#REF!</f>
        <v>#REF!</v>
      </c>
      <c r="I85" s="47" t="e">
        <f>#REF!</f>
        <v>#REF!</v>
      </c>
      <c r="J85" s="48" t="e">
        <f>#REF!</f>
        <v>#REF!</v>
      </c>
      <c r="K85" s="88" t="e">
        <f>#REF!</f>
        <v>#REF!</v>
      </c>
    </row>
    <row r="86" spans="1:11" ht="25" customHeight="1">
      <c r="A86" s="39"/>
      <c r="B86" s="65"/>
      <c r="C86" s="263" t="s">
        <v>46</v>
      </c>
      <c r="D86" s="263" t="s">
        <v>122</v>
      </c>
      <c r="E86" s="227">
        <v>20156.273280000005</v>
      </c>
      <c r="F86" s="301">
        <v>9070.3229760000031</v>
      </c>
      <c r="G86" s="44" t="s">
        <v>19</v>
      </c>
      <c r="H86" s="46" t="e">
        <f t="shared" si="3"/>
        <v>#REF!</v>
      </c>
      <c r="I86" s="47" t="e">
        <f t="shared" si="3"/>
        <v>#REF!</v>
      </c>
      <c r="J86" s="48" t="e">
        <f t="shared" si="3"/>
        <v>#REF!</v>
      </c>
      <c r="K86" s="88" t="e">
        <f t="shared" si="3"/>
        <v>#REF!</v>
      </c>
    </row>
    <row r="87" spans="1:11" ht="25" customHeight="1">
      <c r="A87" s="39"/>
      <c r="B87" s="65"/>
      <c r="C87" s="263" t="s">
        <v>48</v>
      </c>
      <c r="D87" s="263" t="s">
        <v>123</v>
      </c>
      <c r="E87" s="227">
        <v>20156.273280000005</v>
      </c>
      <c r="F87" s="301">
        <v>9070.3229760000031</v>
      </c>
      <c r="G87" s="44" t="s">
        <v>19</v>
      </c>
      <c r="H87" s="46" t="e">
        <f t="shared" si="3"/>
        <v>#REF!</v>
      </c>
      <c r="I87" s="47" t="e">
        <f t="shared" si="3"/>
        <v>#REF!</v>
      </c>
      <c r="J87" s="48" t="e">
        <f t="shared" si="3"/>
        <v>#REF!</v>
      </c>
      <c r="K87" s="88" t="e">
        <f t="shared" si="3"/>
        <v>#REF!</v>
      </c>
    </row>
    <row r="88" spans="1:11" ht="25" customHeight="1">
      <c r="A88" s="39"/>
      <c r="B88" s="65"/>
      <c r="C88" s="263" t="s">
        <v>50</v>
      </c>
      <c r="D88" s="263" t="s">
        <v>124</v>
      </c>
      <c r="E88" s="227">
        <v>20156.273280000005</v>
      </c>
      <c r="F88" s="301">
        <v>9070.3229760000031</v>
      </c>
      <c r="G88" s="44" t="s">
        <v>19</v>
      </c>
      <c r="H88" s="46" t="e">
        <f t="shared" si="3"/>
        <v>#REF!</v>
      </c>
      <c r="I88" s="47" t="e">
        <f t="shared" si="3"/>
        <v>#REF!</v>
      </c>
      <c r="J88" s="48" t="e">
        <f t="shared" si="3"/>
        <v>#REF!</v>
      </c>
      <c r="K88" s="88" t="e">
        <f t="shared" si="3"/>
        <v>#REF!</v>
      </c>
    </row>
    <row r="89" spans="1:11" ht="25" customHeight="1">
      <c r="A89" s="39"/>
      <c r="B89" s="65"/>
      <c r="C89" s="263" t="s">
        <v>52</v>
      </c>
      <c r="D89" s="263" t="s">
        <v>125</v>
      </c>
      <c r="E89" s="227">
        <v>20156.273280000005</v>
      </c>
      <c r="F89" s="301">
        <v>9070.3229760000031</v>
      </c>
      <c r="G89" s="44" t="s">
        <v>19</v>
      </c>
      <c r="H89" s="46" t="e">
        <f t="shared" si="3"/>
        <v>#REF!</v>
      </c>
      <c r="I89" s="47" t="e">
        <f t="shared" si="3"/>
        <v>#REF!</v>
      </c>
      <c r="J89" s="48" t="e">
        <f t="shared" si="3"/>
        <v>#REF!</v>
      </c>
      <c r="K89" s="88" t="e">
        <f t="shared" si="3"/>
        <v>#REF!</v>
      </c>
    </row>
    <row r="90" spans="1:11" ht="25" customHeight="1">
      <c r="A90" s="39"/>
      <c r="B90" s="65"/>
      <c r="C90" s="263" t="s">
        <v>54</v>
      </c>
      <c r="D90" s="263" t="s">
        <v>126</v>
      </c>
      <c r="E90" s="227">
        <v>20156.273280000005</v>
      </c>
      <c r="F90" s="301">
        <v>9070.3229760000031</v>
      </c>
      <c r="G90" s="44" t="s">
        <v>19</v>
      </c>
      <c r="H90" s="46" t="e">
        <f t="shared" si="3"/>
        <v>#REF!</v>
      </c>
      <c r="I90" s="47" t="e">
        <f t="shared" si="3"/>
        <v>#REF!</v>
      </c>
      <c r="J90" s="48" t="e">
        <f t="shared" si="3"/>
        <v>#REF!</v>
      </c>
      <c r="K90" s="88" t="e">
        <f t="shared" si="3"/>
        <v>#REF!</v>
      </c>
    </row>
    <row r="91" spans="1:11" ht="25" customHeight="1">
      <c r="A91" s="39"/>
      <c r="B91" s="65"/>
      <c r="C91" s="263" t="s">
        <v>56</v>
      </c>
      <c r="D91" s="263" t="s">
        <v>127</v>
      </c>
      <c r="E91" s="227">
        <v>20156.273280000005</v>
      </c>
      <c r="F91" s="301">
        <v>9070.3229760000031</v>
      </c>
      <c r="G91" s="44" t="s">
        <v>19</v>
      </c>
      <c r="H91" s="46" t="e">
        <f t="shared" ref="H91:K91" si="4">H90</f>
        <v>#REF!</v>
      </c>
      <c r="I91" s="47" t="e">
        <f t="shared" si="4"/>
        <v>#REF!</v>
      </c>
      <c r="J91" s="48" t="e">
        <f t="shared" si="4"/>
        <v>#REF!</v>
      </c>
      <c r="K91" s="88" t="e">
        <f t="shared" si="4"/>
        <v>#REF!</v>
      </c>
    </row>
    <row r="92" spans="1:11" ht="25" customHeight="1">
      <c r="A92" s="39"/>
      <c r="B92" s="65"/>
      <c r="C92" s="263" t="s">
        <v>58</v>
      </c>
      <c r="D92" s="263" t="s">
        <v>59</v>
      </c>
      <c r="E92" s="227">
        <v>20156.273280000005</v>
      </c>
      <c r="F92" s="301">
        <v>9070.3229760000031</v>
      </c>
      <c r="G92" s="44" t="s">
        <v>19</v>
      </c>
      <c r="H92" s="46" t="e">
        <f>H85</f>
        <v>#REF!</v>
      </c>
      <c r="I92" s="47" t="e">
        <f>I85</f>
        <v>#REF!</v>
      </c>
      <c r="J92" s="48" t="e">
        <f>J85</f>
        <v>#REF!</v>
      </c>
      <c r="K92" s="88" t="e">
        <f>K85</f>
        <v>#REF!</v>
      </c>
    </row>
    <row r="93" spans="1:11" ht="25" customHeight="1" thickBot="1">
      <c r="A93" s="39"/>
      <c r="B93" s="65"/>
      <c r="C93" s="276" t="s">
        <v>60</v>
      </c>
      <c r="D93" s="276" t="s">
        <v>61</v>
      </c>
      <c r="E93" s="266">
        <v>23257.238400000002</v>
      </c>
      <c r="F93" s="199">
        <v>10465.757280000002</v>
      </c>
      <c r="G93" s="44" t="s">
        <v>19</v>
      </c>
      <c r="H93" s="101"/>
      <c r="I93" s="78"/>
      <c r="J93" s="79"/>
      <c r="K93" s="102"/>
    </row>
    <row r="94" spans="1:11" ht="25" customHeight="1">
      <c r="A94" s="27"/>
      <c r="B94" s="168" t="s">
        <v>128</v>
      </c>
      <c r="C94" s="277" t="s">
        <v>17</v>
      </c>
      <c r="D94" s="277" t="s">
        <v>129</v>
      </c>
      <c r="E94" s="267">
        <v>10385.496000000001</v>
      </c>
      <c r="F94" s="302">
        <v>4673.4732000000004</v>
      </c>
      <c r="G94" s="44" t="s">
        <v>19</v>
      </c>
      <c r="H94" s="30">
        <v>77</v>
      </c>
      <c r="I94" s="31">
        <v>47.75</v>
      </c>
      <c r="J94" s="32">
        <v>30.5</v>
      </c>
      <c r="K94" s="87">
        <v>573.29999999999995</v>
      </c>
    </row>
    <row r="95" spans="1:11" ht="25" customHeight="1">
      <c r="A95" s="39"/>
      <c r="B95" s="65" t="s">
        <v>20</v>
      </c>
      <c r="C95" s="275" t="s">
        <v>21</v>
      </c>
      <c r="D95" s="275" t="s">
        <v>130</v>
      </c>
      <c r="E95" s="196">
        <v>11943.320400000001</v>
      </c>
      <c r="F95" s="197">
        <v>5374.4941800000006</v>
      </c>
      <c r="G95" s="44" t="s">
        <v>19</v>
      </c>
      <c r="H95" s="46">
        <f>H99</f>
        <v>77</v>
      </c>
      <c r="I95" s="47">
        <f>I99</f>
        <v>47.75</v>
      </c>
      <c r="J95" s="48">
        <f>J99</f>
        <v>30.5</v>
      </c>
      <c r="K95" s="88">
        <f>K99</f>
        <v>573.29999999999995</v>
      </c>
    </row>
    <row r="96" spans="1:11" ht="25" customHeight="1">
      <c r="A96" s="39"/>
      <c r="B96" s="65"/>
      <c r="C96" s="275" t="s">
        <v>23</v>
      </c>
      <c r="D96" s="275" t="s">
        <v>131</v>
      </c>
      <c r="E96" s="196">
        <v>11943.320400000001</v>
      </c>
      <c r="F96" s="197">
        <v>5374.4941800000006</v>
      </c>
      <c r="G96" s="44" t="s">
        <v>19</v>
      </c>
      <c r="H96" s="46">
        <f t="shared" ref="H96:K111" si="5">H95</f>
        <v>77</v>
      </c>
      <c r="I96" s="47">
        <f t="shared" si="5"/>
        <v>47.75</v>
      </c>
      <c r="J96" s="48">
        <f t="shared" si="5"/>
        <v>30.5</v>
      </c>
      <c r="K96" s="88">
        <f t="shared" si="5"/>
        <v>573.29999999999995</v>
      </c>
    </row>
    <row r="97" spans="1:11" ht="25" customHeight="1">
      <c r="A97" s="39"/>
      <c r="B97" s="65" t="s">
        <v>132</v>
      </c>
      <c r="C97" s="405" t="s">
        <v>26</v>
      </c>
      <c r="D97" s="405" t="s">
        <v>133</v>
      </c>
      <c r="E97" s="196">
        <v>11943.320400000001</v>
      </c>
      <c r="F97" s="197">
        <v>5374.4941800000006</v>
      </c>
      <c r="G97" s="44" t="s">
        <v>19</v>
      </c>
      <c r="H97" s="46">
        <f t="shared" si="5"/>
        <v>77</v>
      </c>
      <c r="I97" s="47">
        <f t="shared" si="5"/>
        <v>47.75</v>
      </c>
      <c r="J97" s="48">
        <f t="shared" si="5"/>
        <v>30.5</v>
      </c>
      <c r="K97" s="88">
        <f t="shared" si="5"/>
        <v>573.29999999999995</v>
      </c>
    </row>
    <row r="98" spans="1:11" ht="25" customHeight="1">
      <c r="A98" s="39"/>
      <c r="B98" s="65"/>
      <c r="C98" s="415" t="s">
        <v>28</v>
      </c>
      <c r="D98" s="415" t="s">
        <v>134</v>
      </c>
      <c r="E98" s="296">
        <v>13501.144800000002</v>
      </c>
      <c r="F98" s="300">
        <v>6075.5151600000008</v>
      </c>
      <c r="G98" s="44" t="s">
        <v>19</v>
      </c>
      <c r="H98" s="46">
        <f>H94</f>
        <v>77</v>
      </c>
      <c r="I98" s="47">
        <f>I94</f>
        <v>47.75</v>
      </c>
      <c r="J98" s="48">
        <f>J94</f>
        <v>30.5</v>
      </c>
      <c r="K98" s="88">
        <f>K94</f>
        <v>573.29999999999995</v>
      </c>
    </row>
    <row r="99" spans="1:11" ht="25" customHeight="1">
      <c r="A99" s="39"/>
      <c r="B99" s="65"/>
      <c r="C99" s="297" t="s">
        <v>30</v>
      </c>
      <c r="D99" s="297" t="s">
        <v>135</v>
      </c>
      <c r="E99" s="296">
        <v>13501.144800000002</v>
      </c>
      <c r="F99" s="300">
        <v>6075.5151600000008</v>
      </c>
      <c r="G99" s="44" t="s">
        <v>19</v>
      </c>
      <c r="H99" s="46">
        <f>H98</f>
        <v>77</v>
      </c>
      <c r="I99" s="47">
        <f>I98</f>
        <v>47.75</v>
      </c>
      <c r="J99" s="48">
        <f>J98</f>
        <v>30.5</v>
      </c>
      <c r="K99" s="88">
        <f>K98</f>
        <v>573.29999999999995</v>
      </c>
    </row>
    <row r="100" spans="1:11" ht="25" customHeight="1">
      <c r="A100" s="39"/>
      <c r="B100" s="65"/>
      <c r="C100" s="263" t="s">
        <v>32</v>
      </c>
      <c r="D100" s="263" t="s">
        <v>136</v>
      </c>
      <c r="E100" s="227">
        <v>13501.144800000002</v>
      </c>
      <c r="F100" s="301">
        <v>6075.5151600000008</v>
      </c>
      <c r="G100" s="44" t="s">
        <v>19</v>
      </c>
      <c r="H100" s="46">
        <f>H97</f>
        <v>77</v>
      </c>
      <c r="I100" s="47">
        <f>I97</f>
        <v>47.75</v>
      </c>
      <c r="J100" s="48">
        <f>J97</f>
        <v>30.5</v>
      </c>
      <c r="K100" s="88">
        <f>K97</f>
        <v>573.29999999999995</v>
      </c>
    </row>
    <row r="101" spans="1:11" ht="25" customHeight="1">
      <c r="A101" s="39"/>
      <c r="B101" s="65"/>
      <c r="C101" s="263" t="s">
        <v>34</v>
      </c>
      <c r="D101" s="263" t="s">
        <v>137</v>
      </c>
      <c r="E101" s="227">
        <v>13501.144800000002</v>
      </c>
      <c r="F101" s="301">
        <v>6075.5151600000008</v>
      </c>
      <c r="G101" s="44" t="s">
        <v>19</v>
      </c>
      <c r="H101" s="46">
        <f t="shared" si="5"/>
        <v>77</v>
      </c>
      <c r="I101" s="47">
        <f t="shared" si="5"/>
        <v>47.75</v>
      </c>
      <c r="J101" s="48">
        <f t="shared" si="5"/>
        <v>30.5</v>
      </c>
      <c r="K101" s="88">
        <f t="shared" si="5"/>
        <v>573.29999999999995</v>
      </c>
    </row>
    <row r="102" spans="1:11" ht="25" customHeight="1">
      <c r="A102" s="39"/>
      <c r="B102" s="65"/>
      <c r="C102" s="298" t="s">
        <v>36</v>
      </c>
      <c r="D102" s="298" t="s">
        <v>138</v>
      </c>
      <c r="E102" s="227">
        <v>13501.144800000002</v>
      </c>
      <c r="F102" s="301">
        <v>6075.5151600000008</v>
      </c>
      <c r="G102" s="44" t="s">
        <v>19</v>
      </c>
      <c r="H102" s="46"/>
      <c r="I102" s="47"/>
      <c r="J102" s="48"/>
      <c r="K102" s="88"/>
    </row>
    <row r="103" spans="1:11" ht="25" customHeight="1">
      <c r="A103" s="39"/>
      <c r="B103" s="65"/>
      <c r="C103" s="414" t="s">
        <v>38</v>
      </c>
      <c r="D103" s="414" t="s">
        <v>139</v>
      </c>
      <c r="E103" s="227">
        <v>13501.144800000002</v>
      </c>
      <c r="F103" s="301">
        <v>6075.5151600000008</v>
      </c>
      <c r="G103" s="44" t="s">
        <v>19</v>
      </c>
      <c r="H103" s="46"/>
      <c r="I103" s="47"/>
      <c r="J103" s="48"/>
      <c r="K103" s="88"/>
    </row>
    <row r="104" spans="1:11" ht="25" customHeight="1">
      <c r="A104" s="39"/>
      <c r="B104" s="65"/>
      <c r="C104" s="263" t="s">
        <v>40</v>
      </c>
      <c r="D104" s="263" t="s">
        <v>140</v>
      </c>
      <c r="E104" s="227">
        <v>13501.144800000002</v>
      </c>
      <c r="F104" s="301">
        <v>6075.5151600000008</v>
      </c>
      <c r="G104" s="44" t="s">
        <v>19</v>
      </c>
      <c r="H104" s="46">
        <f>H101</f>
        <v>77</v>
      </c>
      <c r="I104" s="47">
        <f>I101</f>
        <v>47.75</v>
      </c>
      <c r="J104" s="48">
        <f>J101</f>
        <v>30.5</v>
      </c>
      <c r="K104" s="88">
        <f>K101</f>
        <v>573.29999999999995</v>
      </c>
    </row>
    <row r="105" spans="1:11" ht="25" customHeight="1">
      <c r="A105" s="39"/>
      <c r="B105" s="65"/>
      <c r="C105" s="263" t="s">
        <v>42</v>
      </c>
      <c r="D105" s="263" t="s">
        <v>141</v>
      </c>
      <c r="E105" s="227">
        <v>13501.144800000002</v>
      </c>
      <c r="F105" s="301">
        <v>6075.5151600000008</v>
      </c>
      <c r="G105" s="44" t="s">
        <v>19</v>
      </c>
      <c r="H105" s="46">
        <f t="shared" si="5"/>
        <v>77</v>
      </c>
      <c r="I105" s="47">
        <f t="shared" si="5"/>
        <v>47.75</v>
      </c>
      <c r="J105" s="48">
        <f t="shared" si="5"/>
        <v>30.5</v>
      </c>
      <c r="K105" s="88">
        <f t="shared" si="5"/>
        <v>573.29999999999995</v>
      </c>
    </row>
    <row r="106" spans="1:11" ht="25" customHeight="1">
      <c r="A106" s="39"/>
      <c r="B106" s="65"/>
      <c r="C106" s="263" t="s">
        <v>44</v>
      </c>
      <c r="D106" s="263" t="s">
        <v>142</v>
      </c>
      <c r="E106" s="227">
        <v>13501.144800000002</v>
      </c>
      <c r="F106" s="301">
        <v>6075.5151600000008</v>
      </c>
      <c r="G106" s="44" t="s">
        <v>19</v>
      </c>
      <c r="H106" s="46" t="e">
        <f>#REF!</f>
        <v>#REF!</v>
      </c>
      <c r="I106" s="47" t="e">
        <f>#REF!</f>
        <v>#REF!</v>
      </c>
      <c r="J106" s="48" t="e">
        <f>#REF!</f>
        <v>#REF!</v>
      </c>
      <c r="K106" s="88" t="e">
        <f>#REF!</f>
        <v>#REF!</v>
      </c>
    </row>
    <row r="107" spans="1:11" ht="25" customHeight="1">
      <c r="A107" s="39"/>
      <c r="B107" s="65"/>
      <c r="C107" s="263" t="s">
        <v>46</v>
      </c>
      <c r="D107" s="263" t="s">
        <v>143</v>
      </c>
      <c r="E107" s="227">
        <v>13501.144800000002</v>
      </c>
      <c r="F107" s="301">
        <v>6075.5151600000008</v>
      </c>
      <c r="G107" s="44" t="s">
        <v>19</v>
      </c>
      <c r="H107" s="46" t="e">
        <f t="shared" si="5"/>
        <v>#REF!</v>
      </c>
      <c r="I107" s="47" t="e">
        <f t="shared" si="5"/>
        <v>#REF!</v>
      </c>
      <c r="J107" s="48" t="e">
        <f t="shared" si="5"/>
        <v>#REF!</v>
      </c>
      <c r="K107" s="88" t="e">
        <f t="shared" si="5"/>
        <v>#REF!</v>
      </c>
    </row>
    <row r="108" spans="1:11" ht="25" customHeight="1">
      <c r="A108" s="39"/>
      <c r="B108" s="65"/>
      <c r="C108" s="263" t="s">
        <v>48</v>
      </c>
      <c r="D108" s="263" t="s">
        <v>144</v>
      </c>
      <c r="E108" s="227">
        <v>13501.144800000002</v>
      </c>
      <c r="F108" s="301">
        <v>6075.5151600000008</v>
      </c>
      <c r="G108" s="44" t="s">
        <v>19</v>
      </c>
      <c r="H108" s="46" t="e">
        <f t="shared" si="5"/>
        <v>#REF!</v>
      </c>
      <c r="I108" s="47" t="e">
        <f t="shared" si="5"/>
        <v>#REF!</v>
      </c>
      <c r="J108" s="48" t="e">
        <f t="shared" si="5"/>
        <v>#REF!</v>
      </c>
      <c r="K108" s="88" t="e">
        <f t="shared" si="5"/>
        <v>#REF!</v>
      </c>
    </row>
    <row r="109" spans="1:11" ht="25" customHeight="1">
      <c r="A109" s="39"/>
      <c r="B109" s="65"/>
      <c r="C109" s="263" t="s">
        <v>50</v>
      </c>
      <c r="D109" s="263" t="s">
        <v>145</v>
      </c>
      <c r="E109" s="227">
        <v>13501.144800000002</v>
      </c>
      <c r="F109" s="301">
        <v>6075.5151600000008</v>
      </c>
      <c r="G109" s="44" t="s">
        <v>19</v>
      </c>
      <c r="H109" s="46" t="e">
        <f t="shared" si="5"/>
        <v>#REF!</v>
      </c>
      <c r="I109" s="47" t="e">
        <f t="shared" si="5"/>
        <v>#REF!</v>
      </c>
      <c r="J109" s="48" t="e">
        <f t="shared" si="5"/>
        <v>#REF!</v>
      </c>
      <c r="K109" s="88" t="e">
        <f t="shared" si="5"/>
        <v>#REF!</v>
      </c>
    </row>
    <row r="110" spans="1:11" ht="25" customHeight="1">
      <c r="A110" s="39"/>
      <c r="B110" s="65"/>
      <c r="C110" s="263" t="s">
        <v>52</v>
      </c>
      <c r="D110" s="263" t="s">
        <v>146</v>
      </c>
      <c r="E110" s="227">
        <v>13501.144800000002</v>
      </c>
      <c r="F110" s="301">
        <v>6075.5151600000008</v>
      </c>
      <c r="G110" s="44" t="s">
        <v>19</v>
      </c>
      <c r="H110" s="46" t="e">
        <f t="shared" si="5"/>
        <v>#REF!</v>
      </c>
      <c r="I110" s="47" t="e">
        <f t="shared" si="5"/>
        <v>#REF!</v>
      </c>
      <c r="J110" s="48" t="e">
        <f t="shared" si="5"/>
        <v>#REF!</v>
      </c>
      <c r="K110" s="88" t="e">
        <f t="shared" si="5"/>
        <v>#REF!</v>
      </c>
    </row>
    <row r="111" spans="1:11" ht="25" customHeight="1">
      <c r="A111" s="39"/>
      <c r="B111" s="65"/>
      <c r="C111" s="263" t="s">
        <v>54</v>
      </c>
      <c r="D111" s="263" t="s">
        <v>147</v>
      </c>
      <c r="E111" s="227">
        <v>13501.144800000002</v>
      </c>
      <c r="F111" s="301">
        <v>6075.5151600000008</v>
      </c>
      <c r="G111" s="44" t="s">
        <v>19</v>
      </c>
      <c r="H111" s="46" t="e">
        <f t="shared" si="5"/>
        <v>#REF!</v>
      </c>
      <c r="I111" s="47" t="e">
        <f t="shared" si="5"/>
        <v>#REF!</v>
      </c>
      <c r="J111" s="48" t="e">
        <f t="shared" si="5"/>
        <v>#REF!</v>
      </c>
      <c r="K111" s="88" t="e">
        <f t="shared" si="5"/>
        <v>#REF!</v>
      </c>
    </row>
    <row r="112" spans="1:11" ht="25" customHeight="1">
      <c r="A112" s="39"/>
      <c r="B112" s="65"/>
      <c r="C112" s="263" t="s">
        <v>56</v>
      </c>
      <c r="D112" s="263" t="s">
        <v>148</v>
      </c>
      <c r="E112" s="227">
        <v>13501.144800000002</v>
      </c>
      <c r="F112" s="301">
        <v>6075.5151600000008</v>
      </c>
      <c r="G112" s="44" t="s">
        <v>19</v>
      </c>
      <c r="H112" s="46" t="e">
        <f t="shared" ref="H112:K112" si="6">H111</f>
        <v>#REF!</v>
      </c>
      <c r="I112" s="47" t="e">
        <f t="shared" si="6"/>
        <v>#REF!</v>
      </c>
      <c r="J112" s="48" t="e">
        <f t="shared" si="6"/>
        <v>#REF!</v>
      </c>
      <c r="K112" s="88" t="e">
        <f t="shared" si="6"/>
        <v>#REF!</v>
      </c>
    </row>
    <row r="113" spans="1:11" ht="25" customHeight="1">
      <c r="A113" s="39"/>
      <c r="B113" s="65"/>
      <c r="C113" s="263" t="s">
        <v>58</v>
      </c>
      <c r="D113" s="263" t="s">
        <v>59</v>
      </c>
      <c r="E113" s="227">
        <v>13501.144800000002</v>
      </c>
      <c r="F113" s="301">
        <v>6075.5151600000008</v>
      </c>
      <c r="G113" s="44" t="s">
        <v>19</v>
      </c>
      <c r="H113" s="46" t="e">
        <f>H106</f>
        <v>#REF!</v>
      </c>
      <c r="I113" s="47" t="e">
        <f>I106</f>
        <v>#REF!</v>
      </c>
      <c r="J113" s="48" t="e">
        <f>J106</f>
        <v>#REF!</v>
      </c>
      <c r="K113" s="88" t="e">
        <f>K106</f>
        <v>#REF!</v>
      </c>
    </row>
    <row r="114" spans="1:11" ht="25" customHeight="1">
      <c r="A114" s="39"/>
      <c r="B114" s="65"/>
      <c r="C114" s="276" t="s">
        <v>60</v>
      </c>
      <c r="D114" s="276" t="s">
        <v>59</v>
      </c>
      <c r="E114" s="266">
        <v>15578.244000000002</v>
      </c>
      <c r="F114" s="199">
        <v>7010.2098000000015</v>
      </c>
      <c r="G114" s="44" t="s">
        <v>19</v>
      </c>
      <c r="H114" s="101"/>
      <c r="I114" s="78"/>
      <c r="J114" s="79"/>
      <c r="K114" s="102"/>
    </row>
    <row r="115" spans="1:11" ht="25" customHeight="1" thickBot="1">
      <c r="A115" s="50"/>
      <c r="B115" s="135"/>
      <c r="C115" s="276" t="s">
        <v>62</v>
      </c>
      <c r="D115" s="276" t="s">
        <v>59</v>
      </c>
      <c r="E115" s="266">
        <v>15578.244000000002</v>
      </c>
      <c r="F115" s="199">
        <v>7010.2098000000015</v>
      </c>
      <c r="G115" s="44" t="s">
        <v>19</v>
      </c>
      <c r="H115" s="85" t="e">
        <f>H113</f>
        <v>#REF!</v>
      </c>
      <c r="I115" s="82" t="e">
        <f>I113</f>
        <v>#REF!</v>
      </c>
      <c r="J115" s="83" t="e">
        <f>J113</f>
        <v>#REF!</v>
      </c>
      <c r="K115" s="89" t="e">
        <f>K113</f>
        <v>#REF!</v>
      </c>
    </row>
    <row r="116" spans="1:11" ht="25" customHeight="1">
      <c r="A116" s="27"/>
      <c r="B116" s="169" t="s">
        <v>149</v>
      </c>
      <c r="C116" s="277" t="s">
        <v>17</v>
      </c>
      <c r="D116" s="277" t="s">
        <v>630</v>
      </c>
      <c r="E116" s="267">
        <v>8506.0800000000017</v>
      </c>
      <c r="F116" s="302">
        <v>3827.7360000000008</v>
      </c>
      <c r="G116" s="44" t="s">
        <v>65</v>
      </c>
      <c r="H116" s="63">
        <v>75.8</v>
      </c>
      <c r="I116" s="60">
        <v>45.7</v>
      </c>
      <c r="J116" s="61">
        <v>29</v>
      </c>
      <c r="K116" s="64">
        <v>641</v>
      </c>
    </row>
    <row r="117" spans="1:11" ht="25" customHeight="1">
      <c r="A117" s="39"/>
      <c r="B117" s="65" t="s">
        <v>150</v>
      </c>
      <c r="C117" s="275" t="s">
        <v>21</v>
      </c>
      <c r="D117" s="275" t="s">
        <v>151</v>
      </c>
      <c r="E117" s="196">
        <v>9781.992000000002</v>
      </c>
      <c r="F117" s="197">
        <v>4401.8964000000014</v>
      </c>
      <c r="G117" s="44" t="s">
        <v>19</v>
      </c>
      <c r="H117" s="94"/>
      <c r="I117" s="92"/>
      <c r="J117" s="93"/>
      <c r="K117" s="103"/>
    </row>
    <row r="118" spans="1:11" ht="25" customHeight="1">
      <c r="A118" s="39"/>
      <c r="B118" s="228"/>
      <c r="C118" s="275" t="s">
        <v>23</v>
      </c>
      <c r="D118" s="275" t="s">
        <v>152</v>
      </c>
      <c r="E118" s="196">
        <v>9781.992000000002</v>
      </c>
      <c r="F118" s="197">
        <v>4401.8964000000014</v>
      </c>
      <c r="G118" s="44" t="s">
        <v>19</v>
      </c>
      <c r="H118" s="94"/>
      <c r="I118" s="92"/>
      <c r="J118" s="93"/>
      <c r="K118" s="103"/>
    </row>
    <row r="119" spans="1:11" ht="25" customHeight="1">
      <c r="A119" s="39"/>
      <c r="B119" s="97" t="s">
        <v>153</v>
      </c>
      <c r="C119" s="405" t="s">
        <v>26</v>
      </c>
      <c r="D119" s="405" t="s">
        <v>154</v>
      </c>
      <c r="E119" s="196">
        <v>9781.992000000002</v>
      </c>
      <c r="F119" s="197">
        <v>4401.8964000000014</v>
      </c>
      <c r="G119" s="44" t="s">
        <v>19</v>
      </c>
      <c r="H119" s="94"/>
      <c r="I119" s="92"/>
      <c r="J119" s="93"/>
      <c r="K119" s="103"/>
    </row>
    <row r="120" spans="1:11" ht="25" customHeight="1">
      <c r="A120" s="39"/>
      <c r="B120" s="228"/>
      <c r="C120" s="415" t="s">
        <v>28</v>
      </c>
      <c r="D120" s="415" t="s">
        <v>155</v>
      </c>
      <c r="E120" s="296">
        <v>11057.904000000002</v>
      </c>
      <c r="F120" s="300">
        <v>4976.0568000000012</v>
      </c>
      <c r="G120" s="44" t="s">
        <v>19</v>
      </c>
      <c r="H120" s="94"/>
      <c r="I120" s="92"/>
      <c r="J120" s="93"/>
      <c r="K120" s="103"/>
    </row>
    <row r="121" spans="1:11" ht="25" customHeight="1">
      <c r="A121" s="39"/>
      <c r="B121" s="228"/>
      <c r="C121" s="297" t="s">
        <v>30</v>
      </c>
      <c r="D121" s="297" t="s">
        <v>156</v>
      </c>
      <c r="E121" s="296">
        <v>11057.904000000002</v>
      </c>
      <c r="F121" s="300">
        <v>4976.0568000000012</v>
      </c>
      <c r="G121" s="44" t="s">
        <v>19</v>
      </c>
      <c r="H121" s="94"/>
      <c r="I121" s="92"/>
      <c r="J121" s="93"/>
      <c r="K121" s="103"/>
    </row>
    <row r="122" spans="1:11" ht="25" customHeight="1">
      <c r="A122" s="39"/>
      <c r="B122" s="228"/>
      <c r="C122" s="263" t="s">
        <v>32</v>
      </c>
      <c r="D122" s="263" t="s">
        <v>157</v>
      </c>
      <c r="E122" s="227">
        <v>11057.904000000002</v>
      </c>
      <c r="F122" s="301">
        <v>4976.0568000000012</v>
      </c>
      <c r="G122" s="44" t="s">
        <v>19</v>
      </c>
      <c r="H122" s="94"/>
      <c r="I122" s="92"/>
      <c r="J122" s="93"/>
      <c r="K122" s="103"/>
    </row>
    <row r="123" spans="1:11" ht="25" customHeight="1">
      <c r="A123" s="39"/>
      <c r="B123" s="65"/>
      <c r="C123" s="263" t="s">
        <v>34</v>
      </c>
      <c r="D123" s="263" t="s">
        <v>158</v>
      </c>
      <c r="E123" s="227">
        <v>11057.904000000002</v>
      </c>
      <c r="F123" s="301">
        <v>4976.0568000000012</v>
      </c>
      <c r="G123" s="44" t="s">
        <v>19</v>
      </c>
      <c r="H123" s="94">
        <f>H116</f>
        <v>75.8</v>
      </c>
      <c r="I123" s="92">
        <f>I116</f>
        <v>45.7</v>
      </c>
      <c r="J123" s="93">
        <f>J116</f>
        <v>29</v>
      </c>
      <c r="K123" s="72">
        <f>K116</f>
        <v>641</v>
      </c>
    </row>
    <row r="124" spans="1:11" ht="25" customHeight="1">
      <c r="A124" s="39"/>
      <c r="B124" s="65"/>
      <c r="C124" s="298" t="s">
        <v>36</v>
      </c>
      <c r="D124" s="298" t="s">
        <v>159</v>
      </c>
      <c r="E124" s="227">
        <v>11057.904000000002</v>
      </c>
      <c r="F124" s="301">
        <v>4976.0568000000012</v>
      </c>
      <c r="G124" s="44" t="s">
        <v>19</v>
      </c>
      <c r="H124" s="94"/>
      <c r="I124" s="92"/>
      <c r="J124" s="93"/>
      <c r="K124" s="72"/>
    </row>
    <row r="125" spans="1:11" ht="25" customHeight="1">
      <c r="A125" s="39"/>
      <c r="B125" s="65"/>
      <c r="C125" s="414" t="s">
        <v>38</v>
      </c>
      <c r="D125" s="414" t="s">
        <v>160</v>
      </c>
      <c r="E125" s="227">
        <v>11057.904000000002</v>
      </c>
      <c r="F125" s="301">
        <v>4976.0568000000012</v>
      </c>
      <c r="G125" s="44" t="s">
        <v>19</v>
      </c>
      <c r="H125" s="94"/>
      <c r="I125" s="92"/>
      <c r="J125" s="93"/>
      <c r="K125" s="72"/>
    </row>
    <row r="126" spans="1:11" ht="25" customHeight="1">
      <c r="A126" s="39"/>
      <c r="B126" s="95"/>
      <c r="C126" s="263" t="s">
        <v>40</v>
      </c>
      <c r="D126" s="263" t="s">
        <v>161</v>
      </c>
      <c r="E126" s="227">
        <v>11057.904000000002</v>
      </c>
      <c r="F126" s="301">
        <v>4976.0568000000012</v>
      </c>
      <c r="G126" s="44" t="s">
        <v>19</v>
      </c>
      <c r="H126" s="35">
        <f>H123</f>
        <v>75.8</v>
      </c>
      <c r="I126" s="36">
        <f>I123</f>
        <v>45.7</v>
      </c>
      <c r="J126" s="37">
        <f>J123</f>
        <v>29</v>
      </c>
      <c r="K126" s="75">
        <f>K123</f>
        <v>641</v>
      </c>
    </row>
    <row r="127" spans="1:11" ht="25" customHeight="1">
      <c r="A127" s="39"/>
      <c r="B127" s="97"/>
      <c r="C127" s="263" t="s">
        <v>42</v>
      </c>
      <c r="D127" s="263" t="s">
        <v>162</v>
      </c>
      <c r="E127" s="227">
        <v>11057.904000000002</v>
      </c>
      <c r="F127" s="301">
        <v>4976.0568000000012</v>
      </c>
      <c r="G127" s="44" t="s">
        <v>19</v>
      </c>
      <c r="H127" s="35">
        <f t="shared" ref="H127:K127" si="7">H126</f>
        <v>75.8</v>
      </c>
      <c r="I127" s="36">
        <f t="shared" si="7"/>
        <v>45.7</v>
      </c>
      <c r="J127" s="37">
        <f t="shared" si="7"/>
        <v>29</v>
      </c>
      <c r="K127" s="75">
        <f t="shared" si="7"/>
        <v>641</v>
      </c>
    </row>
    <row r="128" spans="1:11" ht="25" customHeight="1">
      <c r="A128" s="39"/>
      <c r="B128" s="73"/>
      <c r="C128" s="263" t="s">
        <v>44</v>
      </c>
      <c r="D128" s="263" t="s">
        <v>163</v>
      </c>
      <c r="E128" s="227">
        <v>11057.904000000002</v>
      </c>
      <c r="F128" s="301">
        <v>4976.0568000000012</v>
      </c>
      <c r="G128" s="44" t="s">
        <v>19</v>
      </c>
      <c r="H128" s="35" t="e">
        <f>#REF!</f>
        <v>#REF!</v>
      </c>
      <c r="I128" s="36" t="e">
        <f>#REF!</f>
        <v>#REF!</v>
      </c>
      <c r="J128" s="37" t="e">
        <f>#REF!</f>
        <v>#REF!</v>
      </c>
      <c r="K128" s="75" t="e">
        <f>#REF!</f>
        <v>#REF!</v>
      </c>
    </row>
    <row r="129" spans="1:11" ht="25" customHeight="1">
      <c r="A129" s="39"/>
      <c r="B129" s="73"/>
      <c r="C129" s="263" t="s">
        <v>46</v>
      </c>
      <c r="D129" s="263" t="s">
        <v>164</v>
      </c>
      <c r="E129" s="227">
        <v>11057.904000000002</v>
      </c>
      <c r="F129" s="301">
        <v>4976.0568000000012</v>
      </c>
      <c r="G129" s="44" t="s">
        <v>19</v>
      </c>
      <c r="H129" s="35" t="e">
        <f>#REF!</f>
        <v>#REF!</v>
      </c>
      <c r="I129" s="36" t="e">
        <f>#REF!</f>
        <v>#REF!</v>
      </c>
      <c r="J129" s="37" t="e">
        <f>#REF!</f>
        <v>#REF!</v>
      </c>
      <c r="K129" s="75" t="e">
        <f>#REF!</f>
        <v>#REF!</v>
      </c>
    </row>
    <row r="130" spans="1:11" ht="25" customHeight="1">
      <c r="A130" s="39"/>
      <c r="B130" s="73"/>
      <c r="C130" s="263" t="s">
        <v>48</v>
      </c>
      <c r="D130" s="263" t="s">
        <v>165</v>
      </c>
      <c r="E130" s="227">
        <v>11057.904000000002</v>
      </c>
      <c r="F130" s="301">
        <v>4976.0568000000012</v>
      </c>
      <c r="G130" s="44" t="s">
        <v>19</v>
      </c>
      <c r="H130" s="35" t="e">
        <f t="shared" ref="H130:K130" si="8">H129</f>
        <v>#REF!</v>
      </c>
      <c r="I130" s="36" t="e">
        <f t="shared" si="8"/>
        <v>#REF!</v>
      </c>
      <c r="J130" s="37" t="e">
        <f t="shared" si="8"/>
        <v>#REF!</v>
      </c>
      <c r="K130" s="75" t="e">
        <f t="shared" si="8"/>
        <v>#REF!</v>
      </c>
    </row>
    <row r="131" spans="1:11" ht="25" customHeight="1">
      <c r="A131" s="39"/>
      <c r="B131" s="73"/>
      <c r="C131" s="263" t="s">
        <v>50</v>
      </c>
      <c r="D131" s="263" t="s">
        <v>166</v>
      </c>
      <c r="E131" s="227">
        <v>11057.904000000002</v>
      </c>
      <c r="F131" s="301">
        <v>4976.0568000000012</v>
      </c>
      <c r="G131" s="44" t="s">
        <v>19</v>
      </c>
      <c r="H131" s="35" t="e">
        <f>#REF!</f>
        <v>#REF!</v>
      </c>
      <c r="I131" s="36" t="e">
        <f>#REF!</f>
        <v>#REF!</v>
      </c>
      <c r="J131" s="37" t="e">
        <f>#REF!</f>
        <v>#REF!</v>
      </c>
      <c r="K131" s="75" t="e">
        <f>#REF!</f>
        <v>#REF!</v>
      </c>
    </row>
    <row r="132" spans="1:11" ht="25" customHeight="1">
      <c r="A132" s="39"/>
      <c r="B132" s="73"/>
      <c r="C132" s="263" t="s">
        <v>52</v>
      </c>
      <c r="D132" s="263" t="s">
        <v>167</v>
      </c>
      <c r="E132" s="227">
        <v>11057.904000000002</v>
      </c>
      <c r="F132" s="301">
        <v>4976.0568000000012</v>
      </c>
      <c r="G132" s="44" t="s">
        <v>19</v>
      </c>
      <c r="H132" s="35" t="e">
        <f t="shared" ref="H132:K132" si="9">H131</f>
        <v>#REF!</v>
      </c>
      <c r="I132" s="36" t="e">
        <f t="shared" si="9"/>
        <v>#REF!</v>
      </c>
      <c r="J132" s="37" t="e">
        <f t="shared" si="9"/>
        <v>#REF!</v>
      </c>
      <c r="K132" s="75" t="e">
        <f t="shared" si="9"/>
        <v>#REF!</v>
      </c>
    </row>
    <row r="133" spans="1:11" ht="25" customHeight="1">
      <c r="A133" s="39"/>
      <c r="B133" s="73"/>
      <c r="C133" s="263" t="s">
        <v>54</v>
      </c>
      <c r="D133" s="263" t="s">
        <v>168</v>
      </c>
      <c r="E133" s="227">
        <v>11057.904000000002</v>
      </c>
      <c r="F133" s="301">
        <v>4976.0568000000012</v>
      </c>
      <c r="G133" s="44" t="s">
        <v>19</v>
      </c>
      <c r="H133" s="35" t="e">
        <f t="shared" ref="H133:K133" si="10">H128</f>
        <v>#REF!</v>
      </c>
      <c r="I133" s="36" t="e">
        <f t="shared" si="10"/>
        <v>#REF!</v>
      </c>
      <c r="J133" s="37" t="e">
        <f t="shared" si="10"/>
        <v>#REF!</v>
      </c>
      <c r="K133" s="75" t="e">
        <f t="shared" si="10"/>
        <v>#REF!</v>
      </c>
    </row>
    <row r="134" spans="1:11" ht="25" customHeight="1">
      <c r="A134" s="39"/>
      <c r="B134" s="73"/>
      <c r="C134" s="263" t="s">
        <v>56</v>
      </c>
      <c r="D134" s="263" t="s">
        <v>169</v>
      </c>
      <c r="E134" s="227">
        <v>11057.904000000002</v>
      </c>
      <c r="F134" s="301">
        <v>4976.0568000000012</v>
      </c>
      <c r="G134" s="44" t="s">
        <v>19</v>
      </c>
      <c r="H134" s="35" t="e">
        <f t="shared" ref="H134:K134" si="11">H133</f>
        <v>#REF!</v>
      </c>
      <c r="I134" s="36" t="e">
        <f t="shared" si="11"/>
        <v>#REF!</v>
      </c>
      <c r="J134" s="37" t="e">
        <f t="shared" si="11"/>
        <v>#REF!</v>
      </c>
      <c r="K134" s="75" t="e">
        <f t="shared" si="11"/>
        <v>#REF!</v>
      </c>
    </row>
    <row r="135" spans="1:11" ht="25" customHeight="1">
      <c r="A135" s="39"/>
      <c r="B135" s="73"/>
      <c r="C135" s="263" t="s">
        <v>58</v>
      </c>
      <c r="D135" s="263" t="s">
        <v>59</v>
      </c>
      <c r="E135" s="227">
        <v>11057.904000000002</v>
      </c>
      <c r="F135" s="301">
        <v>4976.0568000000012</v>
      </c>
      <c r="G135" s="44" t="s">
        <v>19</v>
      </c>
      <c r="H135" s="35" t="e">
        <f>H128</f>
        <v>#REF!</v>
      </c>
      <c r="I135" s="36" t="e">
        <f>I128</f>
        <v>#REF!</v>
      </c>
      <c r="J135" s="37" t="e">
        <f>J128</f>
        <v>#REF!</v>
      </c>
      <c r="K135" s="75" t="e">
        <f>K128</f>
        <v>#REF!</v>
      </c>
    </row>
    <row r="136" spans="1:11" ht="25" customHeight="1">
      <c r="A136" s="39"/>
      <c r="B136" s="73"/>
      <c r="C136" s="276" t="s">
        <v>60</v>
      </c>
      <c r="D136" s="276" t="s">
        <v>59</v>
      </c>
      <c r="E136" s="266">
        <v>12759.120000000003</v>
      </c>
      <c r="F136" s="199">
        <v>5741.6040000000012</v>
      </c>
      <c r="G136" s="44" t="s">
        <v>19</v>
      </c>
      <c r="H136" s="136"/>
      <c r="I136" s="137"/>
      <c r="J136" s="138"/>
      <c r="K136" s="104"/>
    </row>
    <row r="137" spans="1:11" ht="25" customHeight="1" thickBot="1">
      <c r="A137" s="50"/>
      <c r="B137" s="81"/>
      <c r="C137" s="276" t="s">
        <v>62</v>
      </c>
      <c r="D137" s="276" t="s">
        <v>59</v>
      </c>
      <c r="E137" s="266">
        <v>12759.120000000003</v>
      </c>
      <c r="F137" s="199">
        <v>5741.6040000000012</v>
      </c>
      <c r="G137" s="44" t="s">
        <v>19</v>
      </c>
      <c r="H137" s="54" t="e">
        <f t="shared" ref="H137:K137" si="12">H135</f>
        <v>#REF!</v>
      </c>
      <c r="I137" s="55" t="e">
        <f t="shared" si="12"/>
        <v>#REF!</v>
      </c>
      <c r="J137" s="56" t="e">
        <f t="shared" si="12"/>
        <v>#REF!</v>
      </c>
      <c r="K137" s="86" t="e">
        <f t="shared" si="12"/>
        <v>#REF!</v>
      </c>
    </row>
    <row r="138" spans="1:11" ht="25" customHeight="1">
      <c r="A138" s="27"/>
      <c r="B138" s="168" t="s">
        <v>170</v>
      </c>
      <c r="C138" s="277" t="s">
        <v>17</v>
      </c>
      <c r="D138" s="277" t="s">
        <v>171</v>
      </c>
      <c r="E138" s="267">
        <v>10228.68</v>
      </c>
      <c r="F138" s="302">
        <v>4602.9059999999999</v>
      </c>
      <c r="G138" s="44" t="s">
        <v>19</v>
      </c>
      <c r="H138" s="30">
        <v>75.25</v>
      </c>
      <c r="I138" s="31">
        <v>49.25</v>
      </c>
      <c r="J138" s="32">
        <v>28.5</v>
      </c>
      <c r="K138" s="87">
        <v>507.2</v>
      </c>
    </row>
    <row r="139" spans="1:11" ht="25" customHeight="1">
      <c r="A139" s="39"/>
      <c r="B139" s="65" t="s">
        <v>20</v>
      </c>
      <c r="C139" s="275" t="s">
        <v>21</v>
      </c>
      <c r="D139" s="275" t="s">
        <v>172</v>
      </c>
      <c r="E139" s="196">
        <v>11762.982</v>
      </c>
      <c r="F139" s="197">
        <v>5293.3419000000004</v>
      </c>
      <c r="G139" s="44" t="s">
        <v>19</v>
      </c>
      <c r="H139" s="46">
        <f>H143</f>
        <v>75.25</v>
      </c>
      <c r="I139" s="47">
        <f>I143</f>
        <v>49.25</v>
      </c>
      <c r="J139" s="48">
        <f>J143</f>
        <v>28.5</v>
      </c>
      <c r="K139" s="88">
        <f>K143</f>
        <v>507.2</v>
      </c>
    </row>
    <row r="140" spans="1:11" ht="25" customHeight="1">
      <c r="A140" s="39"/>
      <c r="B140" s="65" t="s">
        <v>173</v>
      </c>
      <c r="C140" s="275" t="s">
        <v>23</v>
      </c>
      <c r="D140" s="275" t="s">
        <v>174</v>
      </c>
      <c r="E140" s="196">
        <v>11762.982</v>
      </c>
      <c r="F140" s="197">
        <v>5293.3419000000004</v>
      </c>
      <c r="G140" s="44" t="s">
        <v>19</v>
      </c>
      <c r="H140" s="46">
        <f t="shared" ref="H140:K155" si="13">H139</f>
        <v>75.25</v>
      </c>
      <c r="I140" s="47">
        <f t="shared" si="13"/>
        <v>49.25</v>
      </c>
      <c r="J140" s="48">
        <f t="shared" si="13"/>
        <v>28.5</v>
      </c>
      <c r="K140" s="88">
        <f t="shared" si="13"/>
        <v>507.2</v>
      </c>
    </row>
    <row r="141" spans="1:11" ht="25" customHeight="1">
      <c r="A141" s="39"/>
      <c r="B141" s="65"/>
      <c r="C141" s="405" t="s">
        <v>26</v>
      </c>
      <c r="D141" s="405" t="s">
        <v>175</v>
      </c>
      <c r="E141" s="196">
        <v>11762.982</v>
      </c>
      <c r="F141" s="197">
        <v>5293.3419000000004</v>
      </c>
      <c r="G141" s="44" t="s">
        <v>19</v>
      </c>
      <c r="H141" s="46">
        <f t="shared" si="13"/>
        <v>75.25</v>
      </c>
      <c r="I141" s="47">
        <f t="shared" si="13"/>
        <v>49.25</v>
      </c>
      <c r="J141" s="48">
        <f t="shared" si="13"/>
        <v>28.5</v>
      </c>
      <c r="K141" s="88">
        <f t="shared" si="13"/>
        <v>507.2</v>
      </c>
    </row>
    <row r="142" spans="1:11" ht="25" customHeight="1">
      <c r="A142" s="39"/>
      <c r="B142" s="65" t="s">
        <v>176</v>
      </c>
      <c r="C142" s="415" t="s">
        <v>28</v>
      </c>
      <c r="D142" s="415" t="s">
        <v>177</v>
      </c>
      <c r="E142" s="296">
        <v>13297.284000000001</v>
      </c>
      <c r="F142" s="300">
        <v>5983.7778000000008</v>
      </c>
      <c r="G142" s="44" t="s">
        <v>19</v>
      </c>
      <c r="H142" s="46">
        <f>H138</f>
        <v>75.25</v>
      </c>
      <c r="I142" s="47">
        <f>I138</f>
        <v>49.25</v>
      </c>
      <c r="J142" s="48">
        <f>J138</f>
        <v>28.5</v>
      </c>
      <c r="K142" s="88">
        <f>K138</f>
        <v>507.2</v>
      </c>
    </row>
    <row r="143" spans="1:11" ht="25" customHeight="1">
      <c r="A143" s="39"/>
      <c r="B143" s="65"/>
      <c r="C143" s="297" t="s">
        <v>30</v>
      </c>
      <c r="D143" s="297" t="s">
        <v>178</v>
      </c>
      <c r="E143" s="296">
        <v>13297.284000000001</v>
      </c>
      <c r="F143" s="300">
        <v>5983.7778000000008</v>
      </c>
      <c r="G143" s="44" t="s">
        <v>19</v>
      </c>
      <c r="H143" s="46">
        <f>H142</f>
        <v>75.25</v>
      </c>
      <c r="I143" s="47">
        <f>I142</f>
        <v>49.25</v>
      </c>
      <c r="J143" s="48">
        <f>J142</f>
        <v>28.5</v>
      </c>
      <c r="K143" s="88">
        <f>K142</f>
        <v>507.2</v>
      </c>
    </row>
    <row r="144" spans="1:11" ht="25" customHeight="1">
      <c r="A144" s="39"/>
      <c r="B144" s="65"/>
      <c r="C144" s="263" t="s">
        <v>32</v>
      </c>
      <c r="D144" s="263" t="s">
        <v>179</v>
      </c>
      <c r="E144" s="227">
        <v>13297.284000000001</v>
      </c>
      <c r="F144" s="301">
        <v>5983.7778000000008</v>
      </c>
      <c r="G144" s="44" t="s">
        <v>19</v>
      </c>
      <c r="H144" s="46">
        <f>H141</f>
        <v>75.25</v>
      </c>
      <c r="I144" s="47">
        <f>I141</f>
        <v>49.25</v>
      </c>
      <c r="J144" s="48">
        <f>J141</f>
        <v>28.5</v>
      </c>
      <c r="K144" s="88">
        <f>K141</f>
        <v>507.2</v>
      </c>
    </row>
    <row r="145" spans="1:11" ht="25" customHeight="1">
      <c r="A145" s="39"/>
      <c r="B145" s="65"/>
      <c r="C145" s="263" t="s">
        <v>34</v>
      </c>
      <c r="D145" s="263" t="s">
        <v>180</v>
      </c>
      <c r="E145" s="227">
        <v>13297.284000000001</v>
      </c>
      <c r="F145" s="301">
        <v>5983.7778000000008</v>
      </c>
      <c r="G145" s="44" t="s">
        <v>19</v>
      </c>
      <c r="H145" s="46">
        <f t="shared" si="13"/>
        <v>75.25</v>
      </c>
      <c r="I145" s="47">
        <f t="shared" si="13"/>
        <v>49.25</v>
      </c>
      <c r="J145" s="48">
        <f t="shared" si="13"/>
        <v>28.5</v>
      </c>
      <c r="K145" s="88">
        <f t="shared" si="13"/>
        <v>507.2</v>
      </c>
    </row>
    <row r="146" spans="1:11" ht="25" customHeight="1">
      <c r="A146" s="39"/>
      <c r="B146" s="65"/>
      <c r="C146" s="298" t="s">
        <v>36</v>
      </c>
      <c r="D146" s="298" t="s">
        <v>181</v>
      </c>
      <c r="E146" s="227">
        <v>13297.284000000001</v>
      </c>
      <c r="F146" s="301">
        <v>5983.7778000000008</v>
      </c>
      <c r="G146" s="44" t="s">
        <v>19</v>
      </c>
      <c r="H146" s="46"/>
      <c r="I146" s="47"/>
      <c r="J146" s="48"/>
      <c r="K146" s="88"/>
    </row>
    <row r="147" spans="1:11" ht="25" customHeight="1">
      <c r="A147" s="39"/>
      <c r="B147" s="65"/>
      <c r="C147" s="414" t="s">
        <v>38</v>
      </c>
      <c r="D147" s="414" t="s">
        <v>182</v>
      </c>
      <c r="E147" s="227">
        <v>13297.284000000001</v>
      </c>
      <c r="F147" s="301">
        <v>5983.7778000000008</v>
      </c>
      <c r="G147" s="44" t="s">
        <v>19</v>
      </c>
      <c r="H147" s="46"/>
      <c r="I147" s="47"/>
      <c r="J147" s="48"/>
      <c r="K147" s="88"/>
    </row>
    <row r="148" spans="1:11" ht="25" customHeight="1">
      <c r="A148" s="39"/>
      <c r="B148" s="65"/>
      <c r="C148" s="263" t="s">
        <v>40</v>
      </c>
      <c r="D148" s="263" t="s">
        <v>183</v>
      </c>
      <c r="E148" s="227">
        <v>13297.284000000001</v>
      </c>
      <c r="F148" s="301">
        <v>5983.7778000000008</v>
      </c>
      <c r="G148" s="44" t="s">
        <v>19</v>
      </c>
      <c r="H148" s="46">
        <f>H145</f>
        <v>75.25</v>
      </c>
      <c r="I148" s="47">
        <f>I145</f>
        <v>49.25</v>
      </c>
      <c r="J148" s="48">
        <f>J145</f>
        <v>28.5</v>
      </c>
      <c r="K148" s="88">
        <f>K145</f>
        <v>507.2</v>
      </c>
    </row>
    <row r="149" spans="1:11" ht="25" customHeight="1">
      <c r="A149" s="39"/>
      <c r="B149" s="65"/>
      <c r="C149" s="263" t="s">
        <v>42</v>
      </c>
      <c r="D149" s="263" t="s">
        <v>184</v>
      </c>
      <c r="E149" s="227">
        <v>13297.284000000001</v>
      </c>
      <c r="F149" s="301">
        <v>5983.7778000000008</v>
      </c>
      <c r="G149" s="44" t="s">
        <v>19</v>
      </c>
      <c r="H149" s="46">
        <f t="shared" si="13"/>
        <v>75.25</v>
      </c>
      <c r="I149" s="47">
        <f t="shared" si="13"/>
        <v>49.25</v>
      </c>
      <c r="J149" s="48">
        <f t="shared" si="13"/>
        <v>28.5</v>
      </c>
      <c r="K149" s="88">
        <f t="shared" si="13"/>
        <v>507.2</v>
      </c>
    </row>
    <row r="150" spans="1:11" ht="25" customHeight="1">
      <c r="A150" s="39"/>
      <c r="B150" s="65"/>
      <c r="C150" s="263" t="s">
        <v>44</v>
      </c>
      <c r="D150" s="263" t="s">
        <v>185</v>
      </c>
      <c r="E150" s="227">
        <v>13297.284000000001</v>
      </c>
      <c r="F150" s="301">
        <v>5983.7778000000008</v>
      </c>
      <c r="G150" s="44" t="s">
        <v>19</v>
      </c>
      <c r="H150" s="46" t="e">
        <f>#REF!</f>
        <v>#REF!</v>
      </c>
      <c r="I150" s="47" t="e">
        <f>#REF!</f>
        <v>#REF!</v>
      </c>
      <c r="J150" s="48" t="e">
        <f>#REF!</f>
        <v>#REF!</v>
      </c>
      <c r="K150" s="88" t="e">
        <f>#REF!</f>
        <v>#REF!</v>
      </c>
    </row>
    <row r="151" spans="1:11" ht="25" customHeight="1">
      <c r="A151" s="39"/>
      <c r="B151" s="65"/>
      <c r="C151" s="263" t="s">
        <v>46</v>
      </c>
      <c r="D151" s="263" t="s">
        <v>186</v>
      </c>
      <c r="E151" s="227">
        <v>13297.284000000001</v>
      </c>
      <c r="F151" s="301">
        <v>5983.7778000000008</v>
      </c>
      <c r="G151" s="44" t="s">
        <v>19</v>
      </c>
      <c r="H151" s="46" t="e">
        <f t="shared" si="13"/>
        <v>#REF!</v>
      </c>
      <c r="I151" s="47" t="e">
        <f t="shared" si="13"/>
        <v>#REF!</v>
      </c>
      <c r="J151" s="48" t="e">
        <f t="shared" si="13"/>
        <v>#REF!</v>
      </c>
      <c r="K151" s="88" t="e">
        <f t="shared" si="13"/>
        <v>#REF!</v>
      </c>
    </row>
    <row r="152" spans="1:11" ht="25" customHeight="1">
      <c r="A152" s="39"/>
      <c r="B152" s="65"/>
      <c r="C152" s="263" t="s">
        <v>48</v>
      </c>
      <c r="D152" s="263" t="s">
        <v>187</v>
      </c>
      <c r="E152" s="227">
        <v>13297.284000000001</v>
      </c>
      <c r="F152" s="301">
        <v>5983.7778000000008</v>
      </c>
      <c r="G152" s="44" t="s">
        <v>19</v>
      </c>
      <c r="H152" s="46" t="e">
        <f t="shared" si="13"/>
        <v>#REF!</v>
      </c>
      <c r="I152" s="47" t="e">
        <f t="shared" si="13"/>
        <v>#REF!</v>
      </c>
      <c r="J152" s="48" t="e">
        <f t="shared" si="13"/>
        <v>#REF!</v>
      </c>
      <c r="K152" s="88" t="e">
        <f t="shared" si="13"/>
        <v>#REF!</v>
      </c>
    </row>
    <row r="153" spans="1:11" ht="25" customHeight="1">
      <c r="A153" s="39"/>
      <c r="B153" s="65"/>
      <c r="C153" s="263" t="s">
        <v>50</v>
      </c>
      <c r="D153" s="263" t="s">
        <v>188</v>
      </c>
      <c r="E153" s="227">
        <v>13297.284000000001</v>
      </c>
      <c r="F153" s="301">
        <v>5983.7778000000008</v>
      </c>
      <c r="G153" s="44" t="s">
        <v>19</v>
      </c>
      <c r="H153" s="46" t="e">
        <f t="shared" si="13"/>
        <v>#REF!</v>
      </c>
      <c r="I153" s="47" t="e">
        <f t="shared" si="13"/>
        <v>#REF!</v>
      </c>
      <c r="J153" s="48" t="e">
        <f t="shared" si="13"/>
        <v>#REF!</v>
      </c>
      <c r="K153" s="88" t="e">
        <f t="shared" si="13"/>
        <v>#REF!</v>
      </c>
    </row>
    <row r="154" spans="1:11" ht="25" customHeight="1">
      <c r="A154" s="39"/>
      <c r="B154" s="65"/>
      <c r="C154" s="263" t="s">
        <v>52</v>
      </c>
      <c r="D154" s="263" t="s">
        <v>189</v>
      </c>
      <c r="E154" s="227">
        <v>13297.284000000001</v>
      </c>
      <c r="F154" s="301">
        <v>5983.7778000000008</v>
      </c>
      <c r="G154" s="44" t="s">
        <v>19</v>
      </c>
      <c r="H154" s="46" t="e">
        <f t="shared" si="13"/>
        <v>#REF!</v>
      </c>
      <c r="I154" s="47" t="e">
        <f t="shared" si="13"/>
        <v>#REF!</v>
      </c>
      <c r="J154" s="48" t="e">
        <f t="shared" si="13"/>
        <v>#REF!</v>
      </c>
      <c r="K154" s="88" t="e">
        <f t="shared" si="13"/>
        <v>#REF!</v>
      </c>
    </row>
    <row r="155" spans="1:11" ht="25" customHeight="1">
      <c r="A155" s="39"/>
      <c r="B155" s="65"/>
      <c r="C155" s="263" t="s">
        <v>54</v>
      </c>
      <c r="D155" s="263" t="s">
        <v>190</v>
      </c>
      <c r="E155" s="227">
        <v>13297.284000000001</v>
      </c>
      <c r="F155" s="301">
        <v>5983.7778000000008</v>
      </c>
      <c r="G155" s="44" t="s">
        <v>19</v>
      </c>
      <c r="H155" s="46" t="e">
        <f t="shared" si="13"/>
        <v>#REF!</v>
      </c>
      <c r="I155" s="47" t="e">
        <f t="shared" si="13"/>
        <v>#REF!</v>
      </c>
      <c r="J155" s="48" t="e">
        <f t="shared" si="13"/>
        <v>#REF!</v>
      </c>
      <c r="K155" s="88" t="e">
        <f t="shared" si="13"/>
        <v>#REF!</v>
      </c>
    </row>
    <row r="156" spans="1:11" ht="25" customHeight="1">
      <c r="A156" s="39"/>
      <c r="B156" s="65"/>
      <c r="C156" s="263" t="s">
        <v>56</v>
      </c>
      <c r="D156" s="263" t="s">
        <v>191</v>
      </c>
      <c r="E156" s="227">
        <v>13297.284000000001</v>
      </c>
      <c r="F156" s="301">
        <v>5983.7778000000008</v>
      </c>
      <c r="G156" s="44" t="s">
        <v>19</v>
      </c>
      <c r="H156" s="46" t="e">
        <f t="shared" ref="H156:K156" si="14">H155</f>
        <v>#REF!</v>
      </c>
      <c r="I156" s="47" t="e">
        <f t="shared" si="14"/>
        <v>#REF!</v>
      </c>
      <c r="J156" s="48" t="e">
        <f t="shared" si="14"/>
        <v>#REF!</v>
      </c>
      <c r="K156" s="88" t="e">
        <f t="shared" si="14"/>
        <v>#REF!</v>
      </c>
    </row>
    <row r="157" spans="1:11" ht="25" customHeight="1">
      <c r="A157" s="39"/>
      <c r="B157" s="65"/>
      <c r="C157" s="263" t="s">
        <v>58</v>
      </c>
      <c r="D157" s="263" t="s">
        <v>59</v>
      </c>
      <c r="E157" s="227">
        <v>13297.284000000001</v>
      </c>
      <c r="F157" s="301">
        <v>5983.7778000000008</v>
      </c>
      <c r="G157" s="44" t="s">
        <v>19</v>
      </c>
      <c r="H157" s="46" t="e">
        <f>H150</f>
        <v>#REF!</v>
      </c>
      <c r="I157" s="47" t="e">
        <f>I150</f>
        <v>#REF!</v>
      </c>
      <c r="J157" s="48" t="e">
        <f>J150</f>
        <v>#REF!</v>
      </c>
      <c r="K157" s="88" t="e">
        <f>K150</f>
        <v>#REF!</v>
      </c>
    </row>
    <row r="158" spans="1:11" ht="25" customHeight="1">
      <c r="A158" s="39"/>
      <c r="B158" s="65"/>
      <c r="C158" s="276" t="s">
        <v>60</v>
      </c>
      <c r="D158" s="276" t="s">
        <v>59</v>
      </c>
      <c r="E158" s="266">
        <v>15343.02</v>
      </c>
      <c r="F158" s="199">
        <v>6904.3590000000004</v>
      </c>
      <c r="G158" s="44" t="s">
        <v>19</v>
      </c>
      <c r="H158" s="101"/>
      <c r="I158" s="78"/>
      <c r="J158" s="79"/>
      <c r="K158" s="102"/>
    </row>
    <row r="159" spans="1:11" ht="25" customHeight="1" thickBot="1">
      <c r="A159" s="50"/>
      <c r="B159" s="135"/>
      <c r="C159" s="276" t="s">
        <v>62</v>
      </c>
      <c r="D159" s="276" t="s">
        <v>59</v>
      </c>
      <c r="E159" s="266">
        <v>15343.02</v>
      </c>
      <c r="F159" s="199">
        <v>6904.3590000000004</v>
      </c>
      <c r="G159" s="44" t="s">
        <v>19</v>
      </c>
      <c r="H159" s="85" t="e">
        <f>H157</f>
        <v>#REF!</v>
      </c>
      <c r="I159" s="82" t="e">
        <f>I157</f>
        <v>#REF!</v>
      </c>
      <c r="J159" s="83" t="e">
        <f>J157</f>
        <v>#REF!</v>
      </c>
      <c r="K159" s="89" t="e">
        <f>K157</f>
        <v>#REF!</v>
      </c>
    </row>
    <row r="160" spans="1:11" ht="25" customHeight="1">
      <c r="A160" s="27"/>
      <c r="B160" s="168" t="s">
        <v>192</v>
      </c>
      <c r="C160" s="277" t="s">
        <v>17</v>
      </c>
      <c r="D160" s="277" t="s">
        <v>193</v>
      </c>
      <c r="E160" s="267">
        <v>9669.8448000000026</v>
      </c>
      <c r="F160" s="302">
        <v>4351.4301600000017</v>
      </c>
      <c r="G160" s="44" t="s">
        <v>19</v>
      </c>
      <c r="H160" s="30">
        <v>72.25</v>
      </c>
      <c r="I160" s="31">
        <v>40.25</v>
      </c>
      <c r="J160" s="32">
        <v>28.5</v>
      </c>
      <c r="K160" s="87">
        <v>419</v>
      </c>
    </row>
    <row r="161" spans="1:11" ht="25" customHeight="1">
      <c r="A161" s="39"/>
      <c r="B161" s="65" t="s">
        <v>20</v>
      </c>
      <c r="C161" s="275" t="s">
        <v>21</v>
      </c>
      <c r="D161" s="275" t="s">
        <v>194</v>
      </c>
      <c r="E161" s="196">
        <v>11120.321520000001</v>
      </c>
      <c r="F161" s="197">
        <v>5004.1446840000008</v>
      </c>
      <c r="G161" s="44" t="s">
        <v>19</v>
      </c>
      <c r="H161" s="46">
        <f>H165</f>
        <v>72.25</v>
      </c>
      <c r="I161" s="47">
        <f>I165</f>
        <v>40.25</v>
      </c>
      <c r="J161" s="48">
        <f>J165</f>
        <v>28.5</v>
      </c>
      <c r="K161" s="88">
        <f>K165</f>
        <v>419</v>
      </c>
    </row>
    <row r="162" spans="1:11" ht="25" customHeight="1">
      <c r="A162" s="39"/>
      <c r="B162" s="65" t="s">
        <v>173</v>
      </c>
      <c r="C162" s="275" t="s">
        <v>23</v>
      </c>
      <c r="D162" s="275" t="s">
        <v>195</v>
      </c>
      <c r="E162" s="196">
        <v>11120.321520000001</v>
      </c>
      <c r="F162" s="197">
        <v>5004.1446840000008</v>
      </c>
      <c r="G162" s="44" t="s">
        <v>19</v>
      </c>
      <c r="H162" s="46">
        <f t="shared" ref="H162:K177" si="15">H161</f>
        <v>72.25</v>
      </c>
      <c r="I162" s="47">
        <f t="shared" si="15"/>
        <v>40.25</v>
      </c>
      <c r="J162" s="48">
        <f t="shared" si="15"/>
        <v>28.5</v>
      </c>
      <c r="K162" s="88">
        <f t="shared" si="15"/>
        <v>419</v>
      </c>
    </row>
    <row r="163" spans="1:11" ht="25" customHeight="1">
      <c r="A163" s="39"/>
      <c r="B163" s="65"/>
      <c r="C163" s="405" t="s">
        <v>26</v>
      </c>
      <c r="D163" s="405" t="s">
        <v>196</v>
      </c>
      <c r="E163" s="196">
        <v>11120.321520000001</v>
      </c>
      <c r="F163" s="197">
        <v>5004.1446840000008</v>
      </c>
      <c r="G163" s="44" t="s">
        <v>19</v>
      </c>
      <c r="H163" s="46">
        <f t="shared" si="15"/>
        <v>72.25</v>
      </c>
      <c r="I163" s="47">
        <f t="shared" si="15"/>
        <v>40.25</v>
      </c>
      <c r="J163" s="48">
        <f t="shared" si="15"/>
        <v>28.5</v>
      </c>
      <c r="K163" s="88">
        <f t="shared" si="15"/>
        <v>419</v>
      </c>
    </row>
    <row r="164" spans="1:11" ht="25" customHeight="1">
      <c r="A164" s="39"/>
      <c r="B164" s="65" t="s">
        <v>197</v>
      </c>
      <c r="C164" s="415" t="s">
        <v>28</v>
      </c>
      <c r="D164" s="415" t="s">
        <v>198</v>
      </c>
      <c r="E164" s="296">
        <v>12570.798240000004</v>
      </c>
      <c r="F164" s="300">
        <v>5656.8592080000017</v>
      </c>
      <c r="G164" s="44" t="s">
        <v>19</v>
      </c>
      <c r="H164" s="46">
        <f>H160</f>
        <v>72.25</v>
      </c>
      <c r="I164" s="47">
        <f>I160</f>
        <v>40.25</v>
      </c>
      <c r="J164" s="48">
        <f>J160</f>
        <v>28.5</v>
      </c>
      <c r="K164" s="88">
        <f>K160</f>
        <v>419</v>
      </c>
    </row>
    <row r="165" spans="1:11" ht="25" customHeight="1">
      <c r="A165" s="39"/>
      <c r="B165" s="65"/>
      <c r="C165" s="297" t="s">
        <v>30</v>
      </c>
      <c r="D165" s="297" t="s">
        <v>199</v>
      </c>
      <c r="E165" s="296">
        <v>12570.798240000004</v>
      </c>
      <c r="F165" s="300">
        <v>5656.8592080000017</v>
      </c>
      <c r="G165" s="44" t="s">
        <v>19</v>
      </c>
      <c r="H165" s="46">
        <f>H164</f>
        <v>72.25</v>
      </c>
      <c r="I165" s="47">
        <f>I164</f>
        <v>40.25</v>
      </c>
      <c r="J165" s="48">
        <f>J164</f>
        <v>28.5</v>
      </c>
      <c r="K165" s="88">
        <f>K164</f>
        <v>419</v>
      </c>
    </row>
    <row r="166" spans="1:11" ht="25" customHeight="1">
      <c r="A166" s="39"/>
      <c r="B166" s="65"/>
      <c r="C166" s="263" t="s">
        <v>32</v>
      </c>
      <c r="D166" s="263" t="s">
        <v>200</v>
      </c>
      <c r="E166" s="227">
        <v>12570.798240000004</v>
      </c>
      <c r="F166" s="301">
        <v>5656.8592080000017</v>
      </c>
      <c r="G166" s="44" t="s">
        <v>19</v>
      </c>
      <c r="H166" s="46">
        <f>H163</f>
        <v>72.25</v>
      </c>
      <c r="I166" s="47">
        <f>I163</f>
        <v>40.25</v>
      </c>
      <c r="J166" s="48">
        <f>J163</f>
        <v>28.5</v>
      </c>
      <c r="K166" s="88">
        <f>K163</f>
        <v>419</v>
      </c>
    </row>
    <row r="167" spans="1:11" ht="25" customHeight="1">
      <c r="A167" s="39"/>
      <c r="B167" s="65"/>
      <c r="C167" s="263" t="s">
        <v>34</v>
      </c>
      <c r="D167" s="263" t="s">
        <v>201</v>
      </c>
      <c r="E167" s="227">
        <v>12570.798240000004</v>
      </c>
      <c r="F167" s="301">
        <v>5656.8592080000017</v>
      </c>
      <c r="G167" s="44" t="s">
        <v>19</v>
      </c>
      <c r="H167" s="46">
        <f t="shared" si="15"/>
        <v>72.25</v>
      </c>
      <c r="I167" s="47">
        <f t="shared" si="15"/>
        <v>40.25</v>
      </c>
      <c r="J167" s="48">
        <f t="shared" si="15"/>
        <v>28.5</v>
      </c>
      <c r="K167" s="88">
        <f t="shared" si="15"/>
        <v>419</v>
      </c>
    </row>
    <row r="168" spans="1:11" ht="25" customHeight="1">
      <c r="A168" s="39"/>
      <c r="B168" s="65"/>
      <c r="C168" s="298" t="s">
        <v>36</v>
      </c>
      <c r="D168" s="298" t="s">
        <v>202</v>
      </c>
      <c r="E168" s="227">
        <v>12570.798240000004</v>
      </c>
      <c r="F168" s="301">
        <v>5656.8592080000017</v>
      </c>
      <c r="G168" s="44" t="s">
        <v>19</v>
      </c>
      <c r="H168" s="46"/>
      <c r="I168" s="47"/>
      <c r="J168" s="48"/>
      <c r="K168" s="88"/>
    </row>
    <row r="169" spans="1:11" ht="25" customHeight="1">
      <c r="A169" s="39"/>
      <c r="B169" s="65"/>
      <c r="C169" s="414" t="s">
        <v>38</v>
      </c>
      <c r="D169" s="414" t="s">
        <v>203</v>
      </c>
      <c r="E169" s="227">
        <v>12570.798240000004</v>
      </c>
      <c r="F169" s="301">
        <v>5656.8592080000017</v>
      </c>
      <c r="G169" s="44" t="s">
        <v>19</v>
      </c>
      <c r="H169" s="46"/>
      <c r="I169" s="47"/>
      <c r="J169" s="48"/>
      <c r="K169" s="88"/>
    </row>
    <row r="170" spans="1:11" ht="25" customHeight="1">
      <c r="A170" s="39"/>
      <c r="B170" s="65"/>
      <c r="C170" s="263" t="s">
        <v>40</v>
      </c>
      <c r="D170" s="263" t="s">
        <v>204</v>
      </c>
      <c r="E170" s="227">
        <v>12570.798240000004</v>
      </c>
      <c r="F170" s="301">
        <v>5656.8592080000017</v>
      </c>
      <c r="G170" s="44" t="s">
        <v>19</v>
      </c>
      <c r="H170" s="46">
        <f>H167</f>
        <v>72.25</v>
      </c>
      <c r="I170" s="47">
        <f>I167</f>
        <v>40.25</v>
      </c>
      <c r="J170" s="48">
        <f>J167</f>
        <v>28.5</v>
      </c>
      <c r="K170" s="88">
        <f>K167</f>
        <v>419</v>
      </c>
    </row>
    <row r="171" spans="1:11" ht="25" customHeight="1">
      <c r="A171" s="39"/>
      <c r="B171" s="65"/>
      <c r="C171" s="263" t="s">
        <v>42</v>
      </c>
      <c r="D171" s="263" t="s">
        <v>205</v>
      </c>
      <c r="E171" s="227">
        <v>12570.798240000004</v>
      </c>
      <c r="F171" s="301">
        <v>5656.8592080000017</v>
      </c>
      <c r="G171" s="44" t="s">
        <v>19</v>
      </c>
      <c r="H171" s="46">
        <f t="shared" si="15"/>
        <v>72.25</v>
      </c>
      <c r="I171" s="47">
        <f t="shared" si="15"/>
        <v>40.25</v>
      </c>
      <c r="J171" s="48">
        <f t="shared" si="15"/>
        <v>28.5</v>
      </c>
      <c r="K171" s="88">
        <f t="shared" si="15"/>
        <v>419</v>
      </c>
    </row>
    <row r="172" spans="1:11" ht="25" customHeight="1">
      <c r="A172" s="39"/>
      <c r="B172" s="65"/>
      <c r="C172" s="263" t="s">
        <v>44</v>
      </c>
      <c r="D172" s="263" t="s">
        <v>206</v>
      </c>
      <c r="E172" s="227">
        <v>12570.798240000004</v>
      </c>
      <c r="F172" s="301">
        <v>5656.8592080000017</v>
      </c>
      <c r="G172" s="44" t="s">
        <v>19</v>
      </c>
      <c r="H172" s="46" t="e">
        <f>#REF!</f>
        <v>#REF!</v>
      </c>
      <c r="I172" s="47" t="e">
        <f>#REF!</f>
        <v>#REF!</v>
      </c>
      <c r="J172" s="48" t="e">
        <f>#REF!</f>
        <v>#REF!</v>
      </c>
      <c r="K172" s="88" t="e">
        <f>#REF!</f>
        <v>#REF!</v>
      </c>
    </row>
    <row r="173" spans="1:11" ht="25" customHeight="1">
      <c r="A173" s="39"/>
      <c r="B173" s="65"/>
      <c r="C173" s="263" t="s">
        <v>46</v>
      </c>
      <c r="D173" s="263" t="s">
        <v>207</v>
      </c>
      <c r="E173" s="227">
        <v>12570.798240000004</v>
      </c>
      <c r="F173" s="301">
        <v>5656.8592080000017</v>
      </c>
      <c r="G173" s="44" t="s">
        <v>19</v>
      </c>
      <c r="H173" s="46" t="e">
        <f t="shared" si="15"/>
        <v>#REF!</v>
      </c>
      <c r="I173" s="47" t="e">
        <f t="shared" si="15"/>
        <v>#REF!</v>
      </c>
      <c r="J173" s="48" t="e">
        <f t="shared" si="15"/>
        <v>#REF!</v>
      </c>
      <c r="K173" s="88" t="e">
        <f t="shared" si="15"/>
        <v>#REF!</v>
      </c>
    </row>
    <row r="174" spans="1:11" ht="25" customHeight="1">
      <c r="A174" s="39"/>
      <c r="B174" s="65"/>
      <c r="C174" s="263" t="s">
        <v>48</v>
      </c>
      <c r="D174" s="263" t="s">
        <v>208</v>
      </c>
      <c r="E174" s="227">
        <v>12570.798240000004</v>
      </c>
      <c r="F174" s="301">
        <v>5656.8592080000017</v>
      </c>
      <c r="G174" s="44" t="s">
        <v>19</v>
      </c>
      <c r="H174" s="46" t="e">
        <f t="shared" si="15"/>
        <v>#REF!</v>
      </c>
      <c r="I174" s="47" t="e">
        <f t="shared" si="15"/>
        <v>#REF!</v>
      </c>
      <c r="J174" s="48" t="e">
        <f t="shared" si="15"/>
        <v>#REF!</v>
      </c>
      <c r="K174" s="88" t="e">
        <f t="shared" si="15"/>
        <v>#REF!</v>
      </c>
    </row>
    <row r="175" spans="1:11" ht="25" customHeight="1">
      <c r="A175" s="39"/>
      <c r="B175" s="65"/>
      <c r="C175" s="263" t="s">
        <v>50</v>
      </c>
      <c r="D175" s="263" t="s">
        <v>209</v>
      </c>
      <c r="E175" s="227">
        <v>12570.798240000004</v>
      </c>
      <c r="F175" s="301">
        <v>5656.8592080000017</v>
      </c>
      <c r="G175" s="44" t="s">
        <v>19</v>
      </c>
      <c r="H175" s="46" t="e">
        <f t="shared" si="15"/>
        <v>#REF!</v>
      </c>
      <c r="I175" s="47" t="e">
        <f t="shared" si="15"/>
        <v>#REF!</v>
      </c>
      <c r="J175" s="48" t="e">
        <f t="shared" si="15"/>
        <v>#REF!</v>
      </c>
      <c r="K175" s="88" t="e">
        <f t="shared" si="15"/>
        <v>#REF!</v>
      </c>
    </row>
    <row r="176" spans="1:11" ht="25" customHeight="1">
      <c r="A176" s="39"/>
      <c r="B176" s="65"/>
      <c r="C176" s="263" t="s">
        <v>52</v>
      </c>
      <c r="D176" s="263" t="s">
        <v>210</v>
      </c>
      <c r="E176" s="227">
        <v>12570.798240000004</v>
      </c>
      <c r="F176" s="301">
        <v>5656.8592080000017</v>
      </c>
      <c r="G176" s="44" t="s">
        <v>19</v>
      </c>
      <c r="H176" s="46" t="e">
        <f t="shared" si="15"/>
        <v>#REF!</v>
      </c>
      <c r="I176" s="47" t="e">
        <f t="shared" si="15"/>
        <v>#REF!</v>
      </c>
      <c r="J176" s="48" t="e">
        <f t="shared" si="15"/>
        <v>#REF!</v>
      </c>
      <c r="K176" s="88" t="e">
        <f t="shared" si="15"/>
        <v>#REF!</v>
      </c>
    </row>
    <row r="177" spans="1:11" ht="25" customHeight="1">
      <c r="A177" s="39"/>
      <c r="B177" s="65"/>
      <c r="C177" s="263" t="s">
        <v>54</v>
      </c>
      <c r="D177" s="263" t="s">
        <v>211</v>
      </c>
      <c r="E177" s="227">
        <v>12570.798240000004</v>
      </c>
      <c r="F177" s="301">
        <v>5656.8592080000017</v>
      </c>
      <c r="G177" s="44" t="s">
        <v>19</v>
      </c>
      <c r="H177" s="46" t="e">
        <f t="shared" si="15"/>
        <v>#REF!</v>
      </c>
      <c r="I177" s="47" t="e">
        <f t="shared" si="15"/>
        <v>#REF!</v>
      </c>
      <c r="J177" s="48" t="e">
        <f t="shared" si="15"/>
        <v>#REF!</v>
      </c>
      <c r="K177" s="88" t="e">
        <f t="shared" si="15"/>
        <v>#REF!</v>
      </c>
    </row>
    <row r="178" spans="1:11" ht="25" customHeight="1">
      <c r="A178" s="39"/>
      <c r="B178" s="65"/>
      <c r="C178" s="263" t="s">
        <v>56</v>
      </c>
      <c r="D178" s="263" t="s">
        <v>212</v>
      </c>
      <c r="E178" s="227">
        <v>12570.798240000004</v>
      </c>
      <c r="F178" s="301">
        <v>5656.8592080000017</v>
      </c>
      <c r="G178" s="44" t="s">
        <v>19</v>
      </c>
      <c r="H178" s="46" t="e">
        <f t="shared" ref="H178:K178" si="16">H177</f>
        <v>#REF!</v>
      </c>
      <c r="I178" s="47" t="e">
        <f t="shared" si="16"/>
        <v>#REF!</v>
      </c>
      <c r="J178" s="48" t="e">
        <f t="shared" si="16"/>
        <v>#REF!</v>
      </c>
      <c r="K178" s="88" t="e">
        <f t="shared" si="16"/>
        <v>#REF!</v>
      </c>
    </row>
    <row r="179" spans="1:11" ht="25" customHeight="1">
      <c r="A179" s="39"/>
      <c r="B179" s="65"/>
      <c r="C179" s="263" t="s">
        <v>58</v>
      </c>
      <c r="D179" s="263" t="s">
        <v>59</v>
      </c>
      <c r="E179" s="227">
        <v>12570.798240000004</v>
      </c>
      <c r="F179" s="301">
        <v>5656.8592080000017</v>
      </c>
      <c r="G179" s="44" t="s">
        <v>19</v>
      </c>
      <c r="H179" s="46" t="e">
        <f>H172</f>
        <v>#REF!</v>
      </c>
      <c r="I179" s="47" t="e">
        <f>I172</f>
        <v>#REF!</v>
      </c>
      <c r="J179" s="48" t="e">
        <f>J172</f>
        <v>#REF!</v>
      </c>
      <c r="K179" s="88" t="e">
        <f>K172</f>
        <v>#REF!</v>
      </c>
    </row>
    <row r="180" spans="1:11" ht="25" customHeight="1">
      <c r="A180" s="39"/>
      <c r="B180" s="65"/>
      <c r="C180" s="276" t="s">
        <v>60</v>
      </c>
      <c r="D180" s="276" t="s">
        <v>59</v>
      </c>
      <c r="E180" s="266">
        <v>14504.767200000004</v>
      </c>
      <c r="F180" s="199">
        <v>6527.1452400000016</v>
      </c>
      <c r="G180" s="44" t="s">
        <v>19</v>
      </c>
      <c r="H180" s="101"/>
      <c r="I180" s="78"/>
      <c r="J180" s="79"/>
      <c r="K180" s="102"/>
    </row>
    <row r="181" spans="1:11" ht="25" customHeight="1" thickBot="1">
      <c r="A181" s="50"/>
      <c r="B181" s="135"/>
      <c r="C181" s="276" t="s">
        <v>62</v>
      </c>
      <c r="D181" s="276" t="s">
        <v>59</v>
      </c>
      <c r="E181" s="266">
        <v>14504.767200000004</v>
      </c>
      <c r="F181" s="199">
        <v>6527.1452400000016</v>
      </c>
      <c r="G181" s="44" t="s">
        <v>19</v>
      </c>
      <c r="H181" s="85" t="e">
        <f>H179</f>
        <v>#REF!</v>
      </c>
      <c r="I181" s="82" t="e">
        <f>I179</f>
        <v>#REF!</v>
      </c>
      <c r="J181" s="83" t="e">
        <f>J179</f>
        <v>#REF!</v>
      </c>
      <c r="K181" s="89" t="e">
        <f>K179</f>
        <v>#REF!</v>
      </c>
    </row>
    <row r="182" spans="1:11" ht="25" customHeight="1">
      <c r="A182" s="27"/>
      <c r="B182" s="168" t="s">
        <v>213</v>
      </c>
      <c r="C182" s="277" t="s">
        <v>17</v>
      </c>
      <c r="D182" s="277" t="s">
        <v>214</v>
      </c>
      <c r="E182" s="267">
        <v>13018.5792</v>
      </c>
      <c r="F182" s="302">
        <v>5858.3606399999999</v>
      </c>
      <c r="G182" s="44" t="s">
        <v>19</v>
      </c>
      <c r="H182" s="30">
        <v>80.75</v>
      </c>
      <c r="I182" s="31">
        <v>41.5</v>
      </c>
      <c r="J182" s="32">
        <v>28.5</v>
      </c>
      <c r="K182" s="87">
        <v>485.1</v>
      </c>
    </row>
    <row r="183" spans="1:11" ht="25" customHeight="1">
      <c r="A183" s="39"/>
      <c r="B183" s="65" t="s">
        <v>20</v>
      </c>
      <c r="C183" s="275" t="s">
        <v>21</v>
      </c>
      <c r="D183" s="275" t="s">
        <v>215</v>
      </c>
      <c r="E183" s="196">
        <v>14971.36608</v>
      </c>
      <c r="F183" s="197">
        <v>6737.1147360000004</v>
      </c>
      <c r="G183" s="44" t="s">
        <v>19</v>
      </c>
      <c r="H183" s="46">
        <f>H187</f>
        <v>80.75</v>
      </c>
      <c r="I183" s="47">
        <f>I187</f>
        <v>41.5</v>
      </c>
      <c r="J183" s="48">
        <f>J187</f>
        <v>28.5</v>
      </c>
      <c r="K183" s="88">
        <f>K187</f>
        <v>485.1</v>
      </c>
    </row>
    <row r="184" spans="1:11" ht="25" customHeight="1">
      <c r="A184" s="39"/>
      <c r="B184" s="65"/>
      <c r="C184" s="275" t="s">
        <v>23</v>
      </c>
      <c r="D184" s="275" t="s">
        <v>216</v>
      </c>
      <c r="E184" s="196">
        <v>14971.36608</v>
      </c>
      <c r="F184" s="197">
        <v>6737.1147360000004</v>
      </c>
      <c r="G184" s="44" t="s">
        <v>19</v>
      </c>
      <c r="H184" s="46">
        <f t="shared" ref="H184:K199" si="17">H183</f>
        <v>80.75</v>
      </c>
      <c r="I184" s="47">
        <f t="shared" si="17"/>
        <v>41.5</v>
      </c>
      <c r="J184" s="48">
        <f t="shared" si="17"/>
        <v>28.5</v>
      </c>
      <c r="K184" s="88">
        <f t="shared" si="17"/>
        <v>485.1</v>
      </c>
    </row>
    <row r="185" spans="1:11" ht="25" customHeight="1">
      <c r="A185" s="39"/>
      <c r="B185" s="65" t="s">
        <v>217</v>
      </c>
      <c r="C185" s="405" t="s">
        <v>26</v>
      </c>
      <c r="D185" s="405" t="s">
        <v>218</v>
      </c>
      <c r="E185" s="196">
        <v>14971.36608</v>
      </c>
      <c r="F185" s="197">
        <v>6737.1147360000004</v>
      </c>
      <c r="G185" s="44" t="s">
        <v>19</v>
      </c>
      <c r="H185" s="46">
        <f t="shared" si="17"/>
        <v>80.75</v>
      </c>
      <c r="I185" s="47">
        <f t="shared" si="17"/>
        <v>41.5</v>
      </c>
      <c r="J185" s="48">
        <f t="shared" si="17"/>
        <v>28.5</v>
      </c>
      <c r="K185" s="88">
        <f t="shared" si="17"/>
        <v>485.1</v>
      </c>
    </row>
    <row r="186" spans="1:11" ht="25" customHeight="1">
      <c r="A186" s="39"/>
      <c r="B186" s="65"/>
      <c r="C186" s="415" t="s">
        <v>28</v>
      </c>
      <c r="D186" s="415" t="s">
        <v>219</v>
      </c>
      <c r="E186" s="296">
        <v>16924.152959999999</v>
      </c>
      <c r="F186" s="300">
        <v>7615.8688320000001</v>
      </c>
      <c r="G186" s="44" t="s">
        <v>19</v>
      </c>
      <c r="H186" s="46">
        <f>H182</f>
        <v>80.75</v>
      </c>
      <c r="I186" s="47">
        <f>I182</f>
        <v>41.5</v>
      </c>
      <c r="J186" s="48">
        <f>J182</f>
        <v>28.5</v>
      </c>
      <c r="K186" s="88">
        <f>K182</f>
        <v>485.1</v>
      </c>
    </row>
    <row r="187" spans="1:11" ht="25" customHeight="1">
      <c r="A187" s="39"/>
      <c r="B187" s="65"/>
      <c r="C187" s="297" t="s">
        <v>30</v>
      </c>
      <c r="D187" s="297" t="s">
        <v>220</v>
      </c>
      <c r="E187" s="296">
        <v>16924.152959999999</v>
      </c>
      <c r="F187" s="300">
        <v>7615.8688320000001</v>
      </c>
      <c r="G187" s="44" t="s">
        <v>19</v>
      </c>
      <c r="H187" s="46">
        <f>H186</f>
        <v>80.75</v>
      </c>
      <c r="I187" s="47">
        <f>I186</f>
        <v>41.5</v>
      </c>
      <c r="J187" s="48">
        <f>J186</f>
        <v>28.5</v>
      </c>
      <c r="K187" s="88">
        <f>K186</f>
        <v>485.1</v>
      </c>
    </row>
    <row r="188" spans="1:11" ht="25" customHeight="1">
      <c r="A188" s="39"/>
      <c r="B188" s="65"/>
      <c r="C188" s="263" t="s">
        <v>32</v>
      </c>
      <c r="D188" s="263" t="s">
        <v>221</v>
      </c>
      <c r="E188" s="227">
        <v>16924.152959999999</v>
      </c>
      <c r="F188" s="301">
        <v>7615.8688320000001</v>
      </c>
      <c r="G188" s="44" t="s">
        <v>19</v>
      </c>
      <c r="H188" s="46">
        <f>H185</f>
        <v>80.75</v>
      </c>
      <c r="I188" s="47">
        <f>I185</f>
        <v>41.5</v>
      </c>
      <c r="J188" s="48">
        <f>J185</f>
        <v>28.5</v>
      </c>
      <c r="K188" s="88">
        <f>K185</f>
        <v>485.1</v>
      </c>
    </row>
    <row r="189" spans="1:11" ht="25" customHeight="1">
      <c r="A189" s="39"/>
      <c r="B189" s="65"/>
      <c r="C189" s="263" t="s">
        <v>34</v>
      </c>
      <c r="D189" s="263" t="s">
        <v>222</v>
      </c>
      <c r="E189" s="227">
        <v>16924.152959999999</v>
      </c>
      <c r="F189" s="301">
        <v>7615.8688320000001</v>
      </c>
      <c r="G189" s="44" t="s">
        <v>19</v>
      </c>
      <c r="H189" s="46">
        <f t="shared" si="17"/>
        <v>80.75</v>
      </c>
      <c r="I189" s="47">
        <f t="shared" si="17"/>
        <v>41.5</v>
      </c>
      <c r="J189" s="48">
        <f t="shared" si="17"/>
        <v>28.5</v>
      </c>
      <c r="K189" s="88">
        <f t="shared" si="17"/>
        <v>485.1</v>
      </c>
    </row>
    <row r="190" spans="1:11" ht="25" customHeight="1">
      <c r="A190" s="39"/>
      <c r="B190" s="65"/>
      <c r="C190" s="298" t="s">
        <v>36</v>
      </c>
      <c r="D190" s="298" t="s">
        <v>223</v>
      </c>
      <c r="E190" s="227">
        <v>16924.152959999999</v>
      </c>
      <c r="F190" s="301">
        <v>7615.8688320000001</v>
      </c>
      <c r="G190" s="44" t="s">
        <v>19</v>
      </c>
      <c r="H190" s="46"/>
      <c r="I190" s="47"/>
      <c r="J190" s="48"/>
      <c r="K190" s="88"/>
    </row>
    <row r="191" spans="1:11" ht="25" customHeight="1">
      <c r="A191" s="39"/>
      <c r="B191" s="65"/>
      <c r="C191" s="414" t="s">
        <v>38</v>
      </c>
      <c r="D191" s="414" t="s">
        <v>224</v>
      </c>
      <c r="E191" s="227">
        <v>16924.152959999999</v>
      </c>
      <c r="F191" s="301">
        <v>7615.8688320000001</v>
      </c>
      <c r="G191" s="44" t="s">
        <v>19</v>
      </c>
      <c r="H191" s="46"/>
      <c r="I191" s="47"/>
      <c r="J191" s="48"/>
      <c r="K191" s="88"/>
    </row>
    <row r="192" spans="1:11" ht="25" customHeight="1">
      <c r="A192" s="39"/>
      <c r="B192" s="65"/>
      <c r="C192" s="263" t="s">
        <v>40</v>
      </c>
      <c r="D192" s="263" t="s">
        <v>225</v>
      </c>
      <c r="E192" s="227">
        <v>16924.152959999999</v>
      </c>
      <c r="F192" s="301">
        <v>7615.8688320000001</v>
      </c>
      <c r="G192" s="44" t="s">
        <v>19</v>
      </c>
      <c r="H192" s="46">
        <f>H189</f>
        <v>80.75</v>
      </c>
      <c r="I192" s="47">
        <f>I189</f>
        <v>41.5</v>
      </c>
      <c r="J192" s="48">
        <f>J189</f>
        <v>28.5</v>
      </c>
      <c r="K192" s="88">
        <f>K189</f>
        <v>485.1</v>
      </c>
    </row>
    <row r="193" spans="1:11" ht="25" customHeight="1">
      <c r="A193" s="39"/>
      <c r="B193" s="65"/>
      <c r="C193" s="263" t="s">
        <v>42</v>
      </c>
      <c r="D193" s="263" t="s">
        <v>226</v>
      </c>
      <c r="E193" s="227">
        <v>16924.152959999999</v>
      </c>
      <c r="F193" s="301">
        <v>7615.8688320000001</v>
      </c>
      <c r="G193" s="44" t="s">
        <v>19</v>
      </c>
      <c r="H193" s="46">
        <f t="shared" si="17"/>
        <v>80.75</v>
      </c>
      <c r="I193" s="47">
        <f t="shared" si="17"/>
        <v>41.5</v>
      </c>
      <c r="J193" s="48">
        <f t="shared" si="17"/>
        <v>28.5</v>
      </c>
      <c r="K193" s="88">
        <f t="shared" si="17"/>
        <v>485.1</v>
      </c>
    </row>
    <row r="194" spans="1:11" ht="25" customHeight="1">
      <c r="A194" s="39"/>
      <c r="B194" s="65"/>
      <c r="C194" s="263" t="s">
        <v>44</v>
      </c>
      <c r="D194" s="263" t="s">
        <v>227</v>
      </c>
      <c r="E194" s="227">
        <v>16924.152959999999</v>
      </c>
      <c r="F194" s="301">
        <v>7615.8688320000001</v>
      </c>
      <c r="G194" s="44" t="s">
        <v>19</v>
      </c>
      <c r="H194" s="46" t="e">
        <f>#REF!</f>
        <v>#REF!</v>
      </c>
      <c r="I194" s="47" t="e">
        <f>#REF!</f>
        <v>#REF!</v>
      </c>
      <c r="J194" s="48" t="e">
        <f>#REF!</f>
        <v>#REF!</v>
      </c>
      <c r="K194" s="88" t="e">
        <f>#REF!</f>
        <v>#REF!</v>
      </c>
    </row>
    <row r="195" spans="1:11" ht="25" customHeight="1">
      <c r="A195" s="39"/>
      <c r="B195" s="65"/>
      <c r="C195" s="263" t="s">
        <v>46</v>
      </c>
      <c r="D195" s="263" t="s">
        <v>228</v>
      </c>
      <c r="E195" s="227">
        <v>16924.152959999999</v>
      </c>
      <c r="F195" s="301">
        <v>7615.8688320000001</v>
      </c>
      <c r="G195" s="44" t="s">
        <v>19</v>
      </c>
      <c r="H195" s="46" t="e">
        <f t="shared" si="17"/>
        <v>#REF!</v>
      </c>
      <c r="I195" s="47" t="e">
        <f t="shared" si="17"/>
        <v>#REF!</v>
      </c>
      <c r="J195" s="48" t="e">
        <f t="shared" si="17"/>
        <v>#REF!</v>
      </c>
      <c r="K195" s="88" t="e">
        <f t="shared" si="17"/>
        <v>#REF!</v>
      </c>
    </row>
    <row r="196" spans="1:11" ht="25" customHeight="1">
      <c r="A196" s="39"/>
      <c r="B196" s="65"/>
      <c r="C196" s="263" t="s">
        <v>48</v>
      </c>
      <c r="D196" s="263" t="s">
        <v>229</v>
      </c>
      <c r="E196" s="227">
        <v>16924.152959999999</v>
      </c>
      <c r="F196" s="301">
        <v>7615.8688320000001</v>
      </c>
      <c r="G196" s="44" t="s">
        <v>19</v>
      </c>
      <c r="H196" s="46" t="e">
        <f t="shared" si="17"/>
        <v>#REF!</v>
      </c>
      <c r="I196" s="47" t="e">
        <f t="shared" si="17"/>
        <v>#REF!</v>
      </c>
      <c r="J196" s="48" t="e">
        <f t="shared" si="17"/>
        <v>#REF!</v>
      </c>
      <c r="K196" s="88" t="e">
        <f t="shared" si="17"/>
        <v>#REF!</v>
      </c>
    </row>
    <row r="197" spans="1:11" ht="25" customHeight="1">
      <c r="A197" s="39"/>
      <c r="B197" s="65"/>
      <c r="C197" s="263" t="s">
        <v>50</v>
      </c>
      <c r="D197" s="263" t="s">
        <v>230</v>
      </c>
      <c r="E197" s="227">
        <v>16924.152959999999</v>
      </c>
      <c r="F197" s="301">
        <v>7615.8688320000001</v>
      </c>
      <c r="G197" s="44" t="s">
        <v>19</v>
      </c>
      <c r="H197" s="46" t="e">
        <f t="shared" si="17"/>
        <v>#REF!</v>
      </c>
      <c r="I197" s="47" t="e">
        <f t="shared" si="17"/>
        <v>#REF!</v>
      </c>
      <c r="J197" s="48" t="e">
        <f t="shared" si="17"/>
        <v>#REF!</v>
      </c>
      <c r="K197" s="88" t="e">
        <f t="shared" si="17"/>
        <v>#REF!</v>
      </c>
    </row>
    <row r="198" spans="1:11" ht="25" customHeight="1">
      <c r="A198" s="39"/>
      <c r="B198" s="65"/>
      <c r="C198" s="263" t="s">
        <v>52</v>
      </c>
      <c r="D198" s="263" t="s">
        <v>231</v>
      </c>
      <c r="E198" s="227">
        <v>16924.152959999999</v>
      </c>
      <c r="F198" s="301">
        <v>7615.8688320000001</v>
      </c>
      <c r="G198" s="44" t="s">
        <v>19</v>
      </c>
      <c r="H198" s="46" t="e">
        <f t="shared" si="17"/>
        <v>#REF!</v>
      </c>
      <c r="I198" s="47" t="e">
        <f t="shared" si="17"/>
        <v>#REF!</v>
      </c>
      <c r="J198" s="48" t="e">
        <f t="shared" si="17"/>
        <v>#REF!</v>
      </c>
      <c r="K198" s="88" t="e">
        <f t="shared" si="17"/>
        <v>#REF!</v>
      </c>
    </row>
    <row r="199" spans="1:11" ht="25" customHeight="1">
      <c r="A199" s="39"/>
      <c r="B199" s="65"/>
      <c r="C199" s="263" t="s">
        <v>54</v>
      </c>
      <c r="D199" s="263" t="s">
        <v>232</v>
      </c>
      <c r="E199" s="227">
        <v>16924.152959999999</v>
      </c>
      <c r="F199" s="301">
        <v>7615.8688320000001</v>
      </c>
      <c r="G199" s="44" t="s">
        <v>19</v>
      </c>
      <c r="H199" s="46" t="e">
        <f t="shared" si="17"/>
        <v>#REF!</v>
      </c>
      <c r="I199" s="47" t="e">
        <f t="shared" si="17"/>
        <v>#REF!</v>
      </c>
      <c r="J199" s="48" t="e">
        <f t="shared" si="17"/>
        <v>#REF!</v>
      </c>
      <c r="K199" s="88" t="e">
        <f t="shared" si="17"/>
        <v>#REF!</v>
      </c>
    </row>
    <row r="200" spans="1:11" ht="25" customHeight="1">
      <c r="A200" s="39"/>
      <c r="B200" s="65"/>
      <c r="C200" s="263" t="s">
        <v>56</v>
      </c>
      <c r="D200" s="263" t="s">
        <v>233</v>
      </c>
      <c r="E200" s="227">
        <v>16924.152959999999</v>
      </c>
      <c r="F200" s="301">
        <v>7615.8688320000001</v>
      </c>
      <c r="G200" s="44" t="s">
        <v>19</v>
      </c>
      <c r="H200" s="46" t="e">
        <f t="shared" ref="H200:K200" si="18">H199</f>
        <v>#REF!</v>
      </c>
      <c r="I200" s="47" t="e">
        <f t="shared" si="18"/>
        <v>#REF!</v>
      </c>
      <c r="J200" s="48" t="e">
        <f t="shared" si="18"/>
        <v>#REF!</v>
      </c>
      <c r="K200" s="88" t="e">
        <f t="shared" si="18"/>
        <v>#REF!</v>
      </c>
    </row>
    <row r="201" spans="1:11" ht="25" customHeight="1">
      <c r="A201" s="39"/>
      <c r="B201" s="65"/>
      <c r="C201" s="263" t="s">
        <v>58</v>
      </c>
      <c r="D201" s="263" t="s">
        <v>59</v>
      </c>
      <c r="E201" s="227">
        <v>16924.152959999999</v>
      </c>
      <c r="F201" s="301">
        <v>7615.8688320000001</v>
      </c>
      <c r="G201" s="44" t="s">
        <v>19</v>
      </c>
      <c r="H201" s="46" t="e">
        <f>H194</f>
        <v>#REF!</v>
      </c>
      <c r="I201" s="47" t="e">
        <f>I194</f>
        <v>#REF!</v>
      </c>
      <c r="J201" s="48" t="e">
        <f>J194</f>
        <v>#REF!</v>
      </c>
      <c r="K201" s="88" t="e">
        <f>K194</f>
        <v>#REF!</v>
      </c>
    </row>
    <row r="202" spans="1:11" ht="25" customHeight="1">
      <c r="A202" s="39"/>
      <c r="B202" s="65"/>
      <c r="C202" s="276" t="s">
        <v>60</v>
      </c>
      <c r="D202" s="276" t="s">
        <v>59</v>
      </c>
      <c r="E202" s="266">
        <v>19527.8688</v>
      </c>
      <c r="F202" s="199">
        <v>8787.5409600000003</v>
      </c>
      <c r="G202" s="44" t="s">
        <v>19</v>
      </c>
      <c r="H202" s="101"/>
      <c r="I202" s="78"/>
      <c r="J202" s="79"/>
      <c r="K202" s="102"/>
    </row>
    <row r="203" spans="1:11" ht="25" customHeight="1" thickBot="1">
      <c r="A203" s="50"/>
      <c r="B203" s="135"/>
      <c r="C203" s="276" t="s">
        <v>62</v>
      </c>
      <c r="D203" s="276" t="s">
        <v>59</v>
      </c>
      <c r="E203" s="266">
        <v>19527.8688</v>
      </c>
      <c r="F203" s="199">
        <v>8787.5409600000003</v>
      </c>
      <c r="G203" s="44" t="s">
        <v>19</v>
      </c>
      <c r="H203" s="85" t="e">
        <f>H201</f>
        <v>#REF!</v>
      </c>
      <c r="I203" s="82" t="e">
        <f>I201</f>
        <v>#REF!</v>
      </c>
      <c r="J203" s="83" t="e">
        <f>J201</f>
        <v>#REF!</v>
      </c>
      <c r="K203" s="89" t="e">
        <f>K201</f>
        <v>#REF!</v>
      </c>
    </row>
    <row r="204" spans="1:11" ht="25" customHeight="1">
      <c r="A204" s="27"/>
      <c r="B204" s="168" t="s">
        <v>234</v>
      </c>
      <c r="C204" s="277" t="s">
        <v>17</v>
      </c>
      <c r="D204" s="277" t="s">
        <v>235</v>
      </c>
      <c r="E204" s="267">
        <v>12037.7664</v>
      </c>
      <c r="F204" s="302">
        <v>5416.9948800000002</v>
      </c>
      <c r="G204" s="44" t="s">
        <v>19</v>
      </c>
      <c r="H204" s="30">
        <v>75</v>
      </c>
      <c r="I204" s="31">
        <v>37.5</v>
      </c>
      <c r="J204" s="32">
        <v>28.5</v>
      </c>
      <c r="K204" s="87">
        <v>419</v>
      </c>
    </row>
    <row r="205" spans="1:11" ht="25" customHeight="1">
      <c r="A205" s="39"/>
      <c r="B205" s="65" t="s">
        <v>20</v>
      </c>
      <c r="C205" s="275" t="s">
        <v>21</v>
      </c>
      <c r="D205" s="275" t="s">
        <v>236</v>
      </c>
      <c r="E205" s="196">
        <v>13843.431359999999</v>
      </c>
      <c r="F205" s="197">
        <v>6229.5441119999996</v>
      </c>
      <c r="G205" s="44" t="s">
        <v>19</v>
      </c>
      <c r="H205" s="46">
        <f>H209</f>
        <v>75</v>
      </c>
      <c r="I205" s="47">
        <f>I209</f>
        <v>37.5</v>
      </c>
      <c r="J205" s="48">
        <f>J209</f>
        <v>28.5</v>
      </c>
      <c r="K205" s="88">
        <f>K209</f>
        <v>419</v>
      </c>
    </row>
    <row r="206" spans="1:11" ht="25" customHeight="1">
      <c r="A206" s="39"/>
      <c r="B206" s="65"/>
      <c r="C206" s="275" t="s">
        <v>23</v>
      </c>
      <c r="D206" s="275" t="s">
        <v>237</v>
      </c>
      <c r="E206" s="196">
        <v>13843.431359999999</v>
      </c>
      <c r="F206" s="197">
        <v>6229.5441119999996</v>
      </c>
      <c r="G206" s="44" t="s">
        <v>19</v>
      </c>
      <c r="H206" s="46">
        <f t="shared" ref="H206:K221" si="19">H205</f>
        <v>75</v>
      </c>
      <c r="I206" s="47">
        <f t="shared" si="19"/>
        <v>37.5</v>
      </c>
      <c r="J206" s="48">
        <f t="shared" si="19"/>
        <v>28.5</v>
      </c>
      <c r="K206" s="88">
        <f t="shared" si="19"/>
        <v>419</v>
      </c>
    </row>
    <row r="207" spans="1:11" ht="25" customHeight="1">
      <c r="A207" s="39"/>
      <c r="B207" s="65" t="s">
        <v>238</v>
      </c>
      <c r="C207" s="405" t="s">
        <v>26</v>
      </c>
      <c r="D207" s="405" t="s">
        <v>239</v>
      </c>
      <c r="E207" s="196">
        <v>13843.431359999999</v>
      </c>
      <c r="F207" s="197">
        <v>6229.5441119999996</v>
      </c>
      <c r="G207" s="44" t="s">
        <v>19</v>
      </c>
      <c r="H207" s="46">
        <f t="shared" si="19"/>
        <v>75</v>
      </c>
      <c r="I207" s="47">
        <f t="shared" si="19"/>
        <v>37.5</v>
      </c>
      <c r="J207" s="48">
        <f t="shared" si="19"/>
        <v>28.5</v>
      </c>
      <c r="K207" s="88">
        <f t="shared" si="19"/>
        <v>419</v>
      </c>
    </row>
    <row r="208" spans="1:11" ht="25" customHeight="1">
      <c r="A208" s="39"/>
      <c r="B208" s="65"/>
      <c r="C208" s="415" t="s">
        <v>28</v>
      </c>
      <c r="D208" s="415" t="s">
        <v>240</v>
      </c>
      <c r="E208" s="296">
        <v>15649.096320000001</v>
      </c>
      <c r="F208" s="300">
        <v>7042.0933440000008</v>
      </c>
      <c r="G208" s="44" t="s">
        <v>19</v>
      </c>
      <c r="H208" s="46">
        <f>H204</f>
        <v>75</v>
      </c>
      <c r="I208" s="47">
        <f>I204</f>
        <v>37.5</v>
      </c>
      <c r="J208" s="48">
        <f>J204</f>
        <v>28.5</v>
      </c>
      <c r="K208" s="88">
        <f>K204</f>
        <v>419</v>
      </c>
    </row>
    <row r="209" spans="1:11" ht="25" customHeight="1">
      <c r="A209" s="39"/>
      <c r="B209" s="65"/>
      <c r="C209" s="297" t="s">
        <v>30</v>
      </c>
      <c r="D209" s="297" t="s">
        <v>241</v>
      </c>
      <c r="E209" s="296">
        <v>15649.096320000001</v>
      </c>
      <c r="F209" s="300">
        <v>7042.0933440000008</v>
      </c>
      <c r="G209" s="44" t="s">
        <v>19</v>
      </c>
      <c r="H209" s="46">
        <f>H208</f>
        <v>75</v>
      </c>
      <c r="I209" s="47">
        <f>I208</f>
        <v>37.5</v>
      </c>
      <c r="J209" s="48">
        <f>J208</f>
        <v>28.5</v>
      </c>
      <c r="K209" s="88">
        <f>K208</f>
        <v>419</v>
      </c>
    </row>
    <row r="210" spans="1:11" ht="25" customHeight="1">
      <c r="A210" s="39"/>
      <c r="B210" s="65"/>
      <c r="C210" s="263" t="s">
        <v>32</v>
      </c>
      <c r="D210" s="263" t="s">
        <v>242</v>
      </c>
      <c r="E210" s="227">
        <v>15649.096320000001</v>
      </c>
      <c r="F210" s="301">
        <v>7042.0933440000008</v>
      </c>
      <c r="G210" s="44" t="s">
        <v>19</v>
      </c>
      <c r="H210" s="46">
        <f>H207</f>
        <v>75</v>
      </c>
      <c r="I210" s="47">
        <f>I207</f>
        <v>37.5</v>
      </c>
      <c r="J210" s="48">
        <f>J207</f>
        <v>28.5</v>
      </c>
      <c r="K210" s="88">
        <f>K207</f>
        <v>419</v>
      </c>
    </row>
    <row r="211" spans="1:11" ht="25" customHeight="1">
      <c r="A211" s="39"/>
      <c r="B211" s="65"/>
      <c r="C211" s="263" t="s">
        <v>34</v>
      </c>
      <c r="D211" s="263" t="s">
        <v>243</v>
      </c>
      <c r="E211" s="227">
        <v>15649.096320000001</v>
      </c>
      <c r="F211" s="301">
        <v>7042.0933440000008</v>
      </c>
      <c r="G211" s="44" t="s">
        <v>19</v>
      </c>
      <c r="H211" s="46">
        <f t="shared" si="19"/>
        <v>75</v>
      </c>
      <c r="I211" s="47">
        <f t="shared" si="19"/>
        <v>37.5</v>
      </c>
      <c r="J211" s="48">
        <f t="shared" si="19"/>
        <v>28.5</v>
      </c>
      <c r="K211" s="88">
        <f t="shared" si="19"/>
        <v>419</v>
      </c>
    </row>
    <row r="212" spans="1:11" ht="25" customHeight="1">
      <c r="A212" s="39"/>
      <c r="B212" s="65"/>
      <c r="C212" s="298" t="s">
        <v>36</v>
      </c>
      <c r="D212" s="298" t="s">
        <v>244</v>
      </c>
      <c r="E212" s="227">
        <v>15649.096320000001</v>
      </c>
      <c r="F212" s="301">
        <v>7042.0933440000008</v>
      </c>
      <c r="G212" s="44" t="s">
        <v>19</v>
      </c>
      <c r="H212" s="46"/>
      <c r="I212" s="47"/>
      <c r="J212" s="48"/>
      <c r="K212" s="88"/>
    </row>
    <row r="213" spans="1:11" ht="25" customHeight="1">
      <c r="A213" s="39"/>
      <c r="B213" s="65"/>
      <c r="C213" s="414" t="s">
        <v>38</v>
      </c>
      <c r="D213" s="414" t="s">
        <v>245</v>
      </c>
      <c r="E213" s="227">
        <v>15649.096320000001</v>
      </c>
      <c r="F213" s="301">
        <v>7042.0933440000008</v>
      </c>
      <c r="G213" s="44" t="s">
        <v>19</v>
      </c>
      <c r="H213" s="46"/>
      <c r="I213" s="47"/>
      <c r="J213" s="48"/>
      <c r="K213" s="88"/>
    </row>
    <row r="214" spans="1:11" ht="25" customHeight="1">
      <c r="A214" s="39"/>
      <c r="B214" s="65"/>
      <c r="C214" s="263" t="s">
        <v>40</v>
      </c>
      <c r="D214" s="263" t="s">
        <v>246</v>
      </c>
      <c r="E214" s="227">
        <v>15649.096320000001</v>
      </c>
      <c r="F214" s="301">
        <v>7042.0933440000008</v>
      </c>
      <c r="G214" s="44" t="s">
        <v>19</v>
      </c>
      <c r="H214" s="46">
        <f>H211</f>
        <v>75</v>
      </c>
      <c r="I214" s="47">
        <f>I211</f>
        <v>37.5</v>
      </c>
      <c r="J214" s="48">
        <f>J211</f>
        <v>28.5</v>
      </c>
      <c r="K214" s="88">
        <f>K211</f>
        <v>419</v>
      </c>
    </row>
    <row r="215" spans="1:11" ht="25" customHeight="1">
      <c r="A215" s="39"/>
      <c r="B215" s="65"/>
      <c r="C215" s="263" t="s">
        <v>42</v>
      </c>
      <c r="D215" s="263" t="s">
        <v>247</v>
      </c>
      <c r="E215" s="227">
        <v>15649.096320000001</v>
      </c>
      <c r="F215" s="301">
        <v>7042.0933440000008</v>
      </c>
      <c r="G215" s="44" t="s">
        <v>19</v>
      </c>
      <c r="H215" s="46">
        <f t="shared" si="19"/>
        <v>75</v>
      </c>
      <c r="I215" s="47">
        <f t="shared" si="19"/>
        <v>37.5</v>
      </c>
      <c r="J215" s="48">
        <f t="shared" si="19"/>
        <v>28.5</v>
      </c>
      <c r="K215" s="88">
        <f t="shared" si="19"/>
        <v>419</v>
      </c>
    </row>
    <row r="216" spans="1:11" ht="25" customHeight="1">
      <c r="A216" s="39"/>
      <c r="B216" s="65"/>
      <c r="C216" s="263" t="s">
        <v>44</v>
      </c>
      <c r="D216" s="263" t="s">
        <v>248</v>
      </c>
      <c r="E216" s="227">
        <v>15649.096320000001</v>
      </c>
      <c r="F216" s="301">
        <v>7042.0933440000008</v>
      </c>
      <c r="G216" s="44" t="s">
        <v>19</v>
      </c>
      <c r="H216" s="46" t="e">
        <f>#REF!</f>
        <v>#REF!</v>
      </c>
      <c r="I216" s="47" t="e">
        <f>#REF!</f>
        <v>#REF!</v>
      </c>
      <c r="J216" s="48" t="e">
        <f>#REF!</f>
        <v>#REF!</v>
      </c>
      <c r="K216" s="88" t="e">
        <f>#REF!</f>
        <v>#REF!</v>
      </c>
    </row>
    <row r="217" spans="1:11" ht="25" customHeight="1">
      <c r="A217" s="39"/>
      <c r="B217" s="65"/>
      <c r="C217" s="263" t="s">
        <v>46</v>
      </c>
      <c r="D217" s="263" t="s">
        <v>249</v>
      </c>
      <c r="E217" s="227">
        <v>15649.096320000001</v>
      </c>
      <c r="F217" s="301">
        <v>7042.0933440000008</v>
      </c>
      <c r="G217" s="44" t="s">
        <v>19</v>
      </c>
      <c r="H217" s="46" t="e">
        <f t="shared" si="19"/>
        <v>#REF!</v>
      </c>
      <c r="I217" s="47" t="e">
        <f t="shared" si="19"/>
        <v>#REF!</v>
      </c>
      <c r="J217" s="48" t="e">
        <f t="shared" si="19"/>
        <v>#REF!</v>
      </c>
      <c r="K217" s="88" t="e">
        <f t="shared" si="19"/>
        <v>#REF!</v>
      </c>
    </row>
    <row r="218" spans="1:11" ht="25" customHeight="1">
      <c r="A218" s="39"/>
      <c r="B218" s="65"/>
      <c r="C218" s="263" t="s">
        <v>48</v>
      </c>
      <c r="D218" s="263" t="s">
        <v>250</v>
      </c>
      <c r="E218" s="227">
        <v>15649.096320000001</v>
      </c>
      <c r="F218" s="301">
        <v>7042.0933440000008</v>
      </c>
      <c r="G218" s="44" t="s">
        <v>19</v>
      </c>
      <c r="H218" s="46" t="e">
        <f t="shared" si="19"/>
        <v>#REF!</v>
      </c>
      <c r="I218" s="47" t="e">
        <f t="shared" si="19"/>
        <v>#REF!</v>
      </c>
      <c r="J218" s="48" t="e">
        <f t="shared" si="19"/>
        <v>#REF!</v>
      </c>
      <c r="K218" s="88" t="e">
        <f t="shared" si="19"/>
        <v>#REF!</v>
      </c>
    </row>
    <row r="219" spans="1:11" ht="25" customHeight="1">
      <c r="A219" s="39"/>
      <c r="B219" s="65"/>
      <c r="C219" s="263" t="s">
        <v>50</v>
      </c>
      <c r="D219" s="263" t="s">
        <v>251</v>
      </c>
      <c r="E219" s="227">
        <v>15649.096320000001</v>
      </c>
      <c r="F219" s="301">
        <v>7042.0933440000008</v>
      </c>
      <c r="G219" s="44" t="s">
        <v>19</v>
      </c>
      <c r="H219" s="46" t="e">
        <f t="shared" si="19"/>
        <v>#REF!</v>
      </c>
      <c r="I219" s="47" t="e">
        <f t="shared" si="19"/>
        <v>#REF!</v>
      </c>
      <c r="J219" s="48" t="e">
        <f t="shared" si="19"/>
        <v>#REF!</v>
      </c>
      <c r="K219" s="88" t="e">
        <f t="shared" si="19"/>
        <v>#REF!</v>
      </c>
    </row>
    <row r="220" spans="1:11" ht="25" customHeight="1">
      <c r="A220" s="39"/>
      <c r="B220" s="65"/>
      <c r="C220" s="263" t="s">
        <v>52</v>
      </c>
      <c r="D220" s="263" t="s">
        <v>252</v>
      </c>
      <c r="E220" s="227">
        <v>15649.096320000001</v>
      </c>
      <c r="F220" s="301">
        <v>7042.0933440000008</v>
      </c>
      <c r="G220" s="44" t="s">
        <v>19</v>
      </c>
      <c r="H220" s="46" t="e">
        <f t="shared" si="19"/>
        <v>#REF!</v>
      </c>
      <c r="I220" s="47" t="e">
        <f t="shared" si="19"/>
        <v>#REF!</v>
      </c>
      <c r="J220" s="48" t="e">
        <f t="shared" si="19"/>
        <v>#REF!</v>
      </c>
      <c r="K220" s="88" t="e">
        <f t="shared" si="19"/>
        <v>#REF!</v>
      </c>
    </row>
    <row r="221" spans="1:11" ht="25" customHeight="1">
      <c r="A221" s="39"/>
      <c r="B221" s="65"/>
      <c r="C221" s="263" t="s">
        <v>54</v>
      </c>
      <c r="D221" s="263" t="s">
        <v>253</v>
      </c>
      <c r="E221" s="227">
        <v>15649.096320000001</v>
      </c>
      <c r="F221" s="301">
        <v>7042.0933440000008</v>
      </c>
      <c r="G221" s="44" t="s">
        <v>19</v>
      </c>
      <c r="H221" s="46" t="e">
        <f t="shared" si="19"/>
        <v>#REF!</v>
      </c>
      <c r="I221" s="47" t="e">
        <f t="shared" si="19"/>
        <v>#REF!</v>
      </c>
      <c r="J221" s="48" t="e">
        <f t="shared" si="19"/>
        <v>#REF!</v>
      </c>
      <c r="K221" s="88" t="e">
        <f t="shared" si="19"/>
        <v>#REF!</v>
      </c>
    </row>
    <row r="222" spans="1:11" ht="25" customHeight="1">
      <c r="A222" s="39"/>
      <c r="B222" s="65"/>
      <c r="C222" s="263" t="s">
        <v>56</v>
      </c>
      <c r="D222" s="263" t="s">
        <v>254</v>
      </c>
      <c r="E222" s="227">
        <v>15649.096320000001</v>
      </c>
      <c r="F222" s="301">
        <v>7042.0933440000008</v>
      </c>
      <c r="G222" s="44" t="s">
        <v>19</v>
      </c>
      <c r="H222" s="46" t="e">
        <f t="shared" ref="H222:K222" si="20">H221</f>
        <v>#REF!</v>
      </c>
      <c r="I222" s="47" t="e">
        <f t="shared" si="20"/>
        <v>#REF!</v>
      </c>
      <c r="J222" s="48" t="e">
        <f t="shared" si="20"/>
        <v>#REF!</v>
      </c>
      <c r="K222" s="88" t="e">
        <f t="shared" si="20"/>
        <v>#REF!</v>
      </c>
    </row>
    <row r="223" spans="1:11" ht="25" customHeight="1">
      <c r="A223" s="39"/>
      <c r="B223" s="65"/>
      <c r="C223" s="263" t="s">
        <v>58</v>
      </c>
      <c r="D223" s="263" t="s">
        <v>59</v>
      </c>
      <c r="E223" s="227">
        <v>15649.096320000001</v>
      </c>
      <c r="F223" s="301">
        <v>7042.0933440000008</v>
      </c>
      <c r="G223" s="44" t="s">
        <v>19</v>
      </c>
      <c r="H223" s="46" t="e">
        <f>H216</f>
        <v>#REF!</v>
      </c>
      <c r="I223" s="47" t="e">
        <f>I216</f>
        <v>#REF!</v>
      </c>
      <c r="J223" s="48" t="e">
        <f>J216</f>
        <v>#REF!</v>
      </c>
      <c r="K223" s="88" t="e">
        <f>K216</f>
        <v>#REF!</v>
      </c>
    </row>
    <row r="224" spans="1:11" ht="25" customHeight="1">
      <c r="A224" s="39"/>
      <c r="B224" s="65"/>
      <c r="C224" s="276" t="s">
        <v>60</v>
      </c>
      <c r="D224" s="276" t="s">
        <v>59</v>
      </c>
      <c r="E224" s="266">
        <v>18056.649600000001</v>
      </c>
      <c r="F224" s="199">
        <v>8125.4923200000003</v>
      </c>
      <c r="G224" s="44" t="s">
        <v>19</v>
      </c>
      <c r="H224" s="101"/>
      <c r="I224" s="78"/>
      <c r="J224" s="79"/>
      <c r="K224" s="102"/>
    </row>
    <row r="225" spans="1:13" ht="25" customHeight="1" thickBot="1">
      <c r="A225" s="50"/>
      <c r="B225" s="135"/>
      <c r="C225" s="276" t="s">
        <v>62</v>
      </c>
      <c r="D225" s="276" t="s">
        <v>59</v>
      </c>
      <c r="E225" s="266">
        <v>18056.649600000001</v>
      </c>
      <c r="F225" s="199">
        <v>8125.4923200000003</v>
      </c>
      <c r="G225" s="44" t="s">
        <v>19</v>
      </c>
      <c r="H225" s="85" t="e">
        <f>H223</f>
        <v>#REF!</v>
      </c>
      <c r="I225" s="82" t="e">
        <f>I223</f>
        <v>#REF!</v>
      </c>
      <c r="J225" s="83" t="e">
        <f>J223</f>
        <v>#REF!</v>
      </c>
      <c r="K225" s="89" t="e">
        <f>K223</f>
        <v>#REF!</v>
      </c>
    </row>
    <row r="226" spans="1:13" ht="25" customHeight="1">
      <c r="A226" s="27"/>
      <c r="B226" s="168" t="s">
        <v>255</v>
      </c>
      <c r="C226" s="277" t="s">
        <v>17</v>
      </c>
      <c r="D226" s="277" t="s">
        <v>256</v>
      </c>
      <c r="E226" s="267">
        <v>8863.2036000000007</v>
      </c>
      <c r="F226" s="302">
        <v>3988.4416200000005</v>
      </c>
      <c r="G226" s="44" t="s">
        <v>257</v>
      </c>
      <c r="H226" s="30">
        <v>75.59</v>
      </c>
      <c r="I226" s="31">
        <v>40.159999999999997</v>
      </c>
      <c r="J226" s="32">
        <v>28.74</v>
      </c>
      <c r="K226" s="100">
        <v>741</v>
      </c>
      <c r="L226" s="288"/>
      <c r="M226" s="288"/>
    </row>
    <row r="227" spans="1:13" ht="25" customHeight="1">
      <c r="A227" s="39"/>
      <c r="B227" s="65" t="s">
        <v>20</v>
      </c>
      <c r="C227" s="275" t="s">
        <v>21</v>
      </c>
      <c r="D227" s="275" t="s">
        <v>258</v>
      </c>
      <c r="E227" s="196">
        <v>10192.684139999999</v>
      </c>
      <c r="F227" s="197">
        <v>4586.7078629999996</v>
      </c>
      <c r="G227" s="44" t="s">
        <v>19</v>
      </c>
      <c r="H227" s="35">
        <f>H231</f>
        <v>75.59</v>
      </c>
      <c r="I227" s="36">
        <f>I231</f>
        <v>40.159999999999997</v>
      </c>
      <c r="J227" s="37">
        <f>J231</f>
        <v>28.74</v>
      </c>
      <c r="K227" s="75">
        <f>K231</f>
        <v>741</v>
      </c>
      <c r="L227" s="288"/>
      <c r="M227" s="288"/>
    </row>
    <row r="228" spans="1:13" ht="25" customHeight="1">
      <c r="A228" s="39"/>
      <c r="B228" s="65"/>
      <c r="C228" s="275" t="s">
        <v>23</v>
      </c>
      <c r="D228" s="275" t="s">
        <v>259</v>
      </c>
      <c r="E228" s="196">
        <v>10192.684139999999</v>
      </c>
      <c r="F228" s="197">
        <v>4586.7078629999996</v>
      </c>
      <c r="G228" s="44" t="s">
        <v>19</v>
      </c>
      <c r="H228" s="35">
        <f t="shared" ref="H228:K237" si="21">H227</f>
        <v>75.59</v>
      </c>
      <c r="I228" s="36">
        <f t="shared" si="21"/>
        <v>40.159999999999997</v>
      </c>
      <c r="J228" s="37">
        <f t="shared" si="21"/>
        <v>28.74</v>
      </c>
      <c r="K228" s="75">
        <f t="shared" si="21"/>
        <v>741</v>
      </c>
      <c r="L228" s="288"/>
      <c r="M228" s="288"/>
    </row>
    <row r="229" spans="1:13" ht="25" customHeight="1">
      <c r="A229" s="39"/>
      <c r="B229" s="65" t="s">
        <v>260</v>
      </c>
      <c r="C229" s="405" t="s">
        <v>26</v>
      </c>
      <c r="D229" s="405" t="s">
        <v>261</v>
      </c>
      <c r="E229" s="196">
        <v>10192.684139999999</v>
      </c>
      <c r="F229" s="197">
        <v>4586.7078629999996</v>
      </c>
      <c r="G229" s="44" t="s">
        <v>19</v>
      </c>
      <c r="H229" s="35">
        <f t="shared" si="21"/>
        <v>75.59</v>
      </c>
      <c r="I229" s="36">
        <f t="shared" si="21"/>
        <v>40.159999999999997</v>
      </c>
      <c r="J229" s="37">
        <f t="shared" si="21"/>
        <v>28.74</v>
      </c>
      <c r="K229" s="75">
        <f t="shared" si="21"/>
        <v>741</v>
      </c>
      <c r="L229" s="288"/>
      <c r="M229" s="288"/>
    </row>
    <row r="230" spans="1:13" ht="25" customHeight="1">
      <c r="A230" s="39"/>
      <c r="B230" s="65"/>
      <c r="C230" s="415" t="s">
        <v>28</v>
      </c>
      <c r="D230" s="415" t="s">
        <v>262</v>
      </c>
      <c r="E230" s="296">
        <v>11522.164680000002</v>
      </c>
      <c r="F230" s="300">
        <v>5184.9741060000006</v>
      </c>
      <c r="G230" s="44" t="s">
        <v>19</v>
      </c>
      <c r="H230" s="35">
        <f>H226</f>
        <v>75.59</v>
      </c>
      <c r="I230" s="36">
        <f>I226</f>
        <v>40.159999999999997</v>
      </c>
      <c r="J230" s="37">
        <f>J226</f>
        <v>28.74</v>
      </c>
      <c r="K230" s="75">
        <f>K226</f>
        <v>741</v>
      </c>
      <c r="L230" s="288"/>
      <c r="M230" s="288"/>
    </row>
    <row r="231" spans="1:13" ht="25" customHeight="1">
      <c r="A231" s="39"/>
      <c r="B231" s="65"/>
      <c r="C231" s="297" t="s">
        <v>30</v>
      </c>
      <c r="D231" s="297" t="s">
        <v>263</v>
      </c>
      <c r="E231" s="296">
        <v>11522.164680000002</v>
      </c>
      <c r="F231" s="300">
        <v>5184.9741060000006</v>
      </c>
      <c r="G231" s="44" t="s">
        <v>19</v>
      </c>
      <c r="H231" s="35">
        <f>H230</f>
        <v>75.59</v>
      </c>
      <c r="I231" s="36">
        <f>I230</f>
        <v>40.159999999999997</v>
      </c>
      <c r="J231" s="37">
        <f>J230</f>
        <v>28.74</v>
      </c>
      <c r="K231" s="75">
        <f>K230</f>
        <v>741</v>
      </c>
      <c r="L231" s="288"/>
      <c r="M231" s="288"/>
    </row>
    <row r="232" spans="1:13" ht="25" customHeight="1">
      <c r="A232" s="39"/>
      <c r="B232" s="65"/>
      <c r="C232" s="263" t="s">
        <v>32</v>
      </c>
      <c r="D232" s="263" t="s">
        <v>264</v>
      </c>
      <c r="E232" s="227">
        <v>11522.164680000002</v>
      </c>
      <c r="F232" s="301">
        <v>5184.9741060000006</v>
      </c>
      <c r="G232" s="44" t="s">
        <v>19</v>
      </c>
      <c r="H232" s="35">
        <f>H229</f>
        <v>75.59</v>
      </c>
      <c r="I232" s="36">
        <f>I229</f>
        <v>40.159999999999997</v>
      </c>
      <c r="J232" s="37">
        <f>J229</f>
        <v>28.74</v>
      </c>
      <c r="K232" s="75">
        <f>K229</f>
        <v>741</v>
      </c>
      <c r="L232" s="288"/>
      <c r="M232" s="288"/>
    </row>
    <row r="233" spans="1:13" ht="25" customHeight="1">
      <c r="A233" s="39"/>
      <c r="B233" s="65"/>
      <c r="C233" s="263" t="s">
        <v>34</v>
      </c>
      <c r="D233" s="263" t="s">
        <v>265</v>
      </c>
      <c r="E233" s="227">
        <v>11522.164680000002</v>
      </c>
      <c r="F233" s="301">
        <v>5184.9741060000006</v>
      </c>
      <c r="G233" s="44" t="s">
        <v>19</v>
      </c>
      <c r="H233" s="35">
        <f t="shared" si="21"/>
        <v>75.59</v>
      </c>
      <c r="I233" s="36">
        <f t="shared" si="21"/>
        <v>40.159999999999997</v>
      </c>
      <c r="J233" s="37">
        <f t="shared" si="21"/>
        <v>28.74</v>
      </c>
      <c r="K233" s="75">
        <f t="shared" si="21"/>
        <v>741</v>
      </c>
      <c r="L233" s="288"/>
      <c r="M233" s="288"/>
    </row>
    <row r="234" spans="1:13" ht="25" customHeight="1">
      <c r="A234" s="39"/>
      <c r="B234" s="65"/>
      <c r="C234" s="298" t="s">
        <v>36</v>
      </c>
      <c r="D234" s="298" t="s">
        <v>266</v>
      </c>
      <c r="E234" s="227">
        <v>11522.164680000002</v>
      </c>
      <c r="F234" s="301">
        <v>5184.9741060000006</v>
      </c>
      <c r="G234" s="44" t="s">
        <v>19</v>
      </c>
      <c r="H234" s="35"/>
      <c r="I234" s="36"/>
      <c r="J234" s="37"/>
      <c r="K234" s="75"/>
      <c r="L234" s="288"/>
      <c r="M234" s="288"/>
    </row>
    <row r="235" spans="1:13" ht="25" customHeight="1">
      <c r="A235" s="39"/>
      <c r="B235" s="65"/>
      <c r="C235" s="414" t="s">
        <v>38</v>
      </c>
      <c r="D235" s="414" t="s">
        <v>267</v>
      </c>
      <c r="E235" s="227">
        <v>11522.164680000002</v>
      </c>
      <c r="F235" s="301">
        <v>5184.9741060000006</v>
      </c>
      <c r="G235" s="44" t="s">
        <v>19</v>
      </c>
      <c r="H235" s="35"/>
      <c r="I235" s="36"/>
      <c r="J235" s="37"/>
      <c r="K235" s="75"/>
      <c r="L235" s="288"/>
      <c r="M235" s="288"/>
    </row>
    <row r="236" spans="1:13" ht="25" customHeight="1">
      <c r="A236" s="39"/>
      <c r="B236" s="65"/>
      <c r="C236" s="263" t="s">
        <v>40</v>
      </c>
      <c r="D236" s="263" t="s">
        <v>268</v>
      </c>
      <c r="E236" s="227">
        <v>11522.164680000002</v>
      </c>
      <c r="F236" s="301">
        <v>5184.9741060000006</v>
      </c>
      <c r="G236" s="44" t="s">
        <v>19</v>
      </c>
      <c r="H236" s="35">
        <f>H233</f>
        <v>75.59</v>
      </c>
      <c r="I236" s="36">
        <f>I233</f>
        <v>40.159999999999997</v>
      </c>
      <c r="J236" s="37">
        <f>J233</f>
        <v>28.74</v>
      </c>
      <c r="K236" s="75">
        <f>K233</f>
        <v>741</v>
      </c>
      <c r="L236" s="288"/>
      <c r="M236" s="288"/>
    </row>
    <row r="237" spans="1:13" ht="25" customHeight="1">
      <c r="A237" s="39"/>
      <c r="B237" s="65"/>
      <c r="C237" s="263" t="s">
        <v>42</v>
      </c>
      <c r="D237" s="263" t="s">
        <v>269</v>
      </c>
      <c r="E237" s="227">
        <v>11522.164680000002</v>
      </c>
      <c r="F237" s="301">
        <v>5184.9741060000006</v>
      </c>
      <c r="G237" s="44" t="s">
        <v>19</v>
      </c>
      <c r="H237" s="35">
        <f t="shared" si="21"/>
        <v>75.59</v>
      </c>
      <c r="I237" s="36">
        <f t="shared" si="21"/>
        <v>40.159999999999997</v>
      </c>
      <c r="J237" s="37">
        <f t="shared" si="21"/>
        <v>28.74</v>
      </c>
      <c r="K237" s="75">
        <f t="shared" si="21"/>
        <v>741</v>
      </c>
      <c r="L237" s="288"/>
      <c r="M237" s="288"/>
    </row>
    <row r="238" spans="1:13" ht="25" customHeight="1">
      <c r="A238" s="39"/>
      <c r="B238" s="65"/>
      <c r="C238" s="263" t="s">
        <v>44</v>
      </c>
      <c r="D238" s="263" t="s">
        <v>270</v>
      </c>
      <c r="E238" s="227">
        <v>11522.164680000002</v>
      </c>
      <c r="F238" s="301">
        <v>5184.9741060000006</v>
      </c>
      <c r="G238" s="44" t="s">
        <v>19</v>
      </c>
      <c r="H238" s="35" t="e">
        <f>#REF!</f>
        <v>#REF!</v>
      </c>
      <c r="I238" s="36" t="e">
        <f>#REF!</f>
        <v>#REF!</v>
      </c>
      <c r="J238" s="37" t="e">
        <f>#REF!</f>
        <v>#REF!</v>
      </c>
      <c r="K238" s="75" t="e">
        <f>#REF!</f>
        <v>#REF!</v>
      </c>
      <c r="L238" s="288"/>
      <c r="M238" s="288"/>
    </row>
    <row r="239" spans="1:13" ht="25" customHeight="1">
      <c r="A239" s="39"/>
      <c r="B239" s="65"/>
      <c r="C239" s="263" t="s">
        <v>46</v>
      </c>
      <c r="D239" s="263" t="s">
        <v>271</v>
      </c>
      <c r="E239" s="227">
        <v>11522.164680000002</v>
      </c>
      <c r="F239" s="301">
        <v>5184.9741060000006</v>
      </c>
      <c r="G239" s="44" t="s">
        <v>19</v>
      </c>
      <c r="H239" s="35">
        <f>H233</f>
        <v>75.59</v>
      </c>
      <c r="I239" s="36">
        <f>I233</f>
        <v>40.159999999999997</v>
      </c>
      <c r="J239" s="37">
        <f>J233</f>
        <v>28.74</v>
      </c>
      <c r="K239" s="75">
        <f>K233</f>
        <v>741</v>
      </c>
      <c r="L239" s="288"/>
      <c r="M239" s="288"/>
    </row>
    <row r="240" spans="1:13" ht="25" customHeight="1">
      <c r="A240" s="39"/>
      <c r="B240" s="65"/>
      <c r="C240" s="263" t="s">
        <v>48</v>
      </c>
      <c r="D240" s="263" t="s">
        <v>272</v>
      </c>
      <c r="E240" s="227">
        <v>11522.164680000002</v>
      </c>
      <c r="F240" s="301">
        <v>5184.9741060000006</v>
      </c>
      <c r="G240" s="44" t="s">
        <v>19</v>
      </c>
      <c r="H240" s="35">
        <f t="shared" ref="H240:K240" si="22">H239</f>
        <v>75.59</v>
      </c>
      <c r="I240" s="36">
        <f t="shared" si="22"/>
        <v>40.159999999999997</v>
      </c>
      <c r="J240" s="37">
        <f t="shared" si="22"/>
        <v>28.74</v>
      </c>
      <c r="K240" s="75">
        <f t="shared" si="22"/>
        <v>741</v>
      </c>
      <c r="L240" s="288"/>
      <c r="M240" s="288"/>
    </row>
    <row r="241" spans="1:13" ht="25" customHeight="1">
      <c r="A241" s="39"/>
      <c r="B241" s="65"/>
      <c r="C241" s="263" t="s">
        <v>50</v>
      </c>
      <c r="D241" s="263" t="s">
        <v>273</v>
      </c>
      <c r="E241" s="227">
        <v>11522.164680000002</v>
      </c>
      <c r="F241" s="301">
        <v>5184.9741060000006</v>
      </c>
      <c r="G241" s="44" t="s">
        <v>19</v>
      </c>
      <c r="H241" s="35">
        <f>H237</f>
        <v>75.59</v>
      </c>
      <c r="I241" s="36">
        <f>I237</f>
        <v>40.159999999999997</v>
      </c>
      <c r="J241" s="37">
        <f>J237</f>
        <v>28.74</v>
      </c>
      <c r="K241" s="75">
        <f>K237</f>
        <v>741</v>
      </c>
      <c r="L241" s="288"/>
      <c r="M241" s="288"/>
    </row>
    <row r="242" spans="1:13" ht="25" customHeight="1">
      <c r="A242" s="39"/>
      <c r="B242" s="65"/>
      <c r="C242" s="263" t="s">
        <v>52</v>
      </c>
      <c r="D242" s="263" t="s">
        <v>274</v>
      </c>
      <c r="E242" s="227">
        <v>11522.164680000002</v>
      </c>
      <c r="F242" s="301">
        <v>5184.9741060000006</v>
      </c>
      <c r="G242" s="44" t="s">
        <v>19</v>
      </c>
      <c r="H242" s="35">
        <f t="shared" ref="H242:K242" si="23">H241</f>
        <v>75.59</v>
      </c>
      <c r="I242" s="36">
        <f t="shared" si="23"/>
        <v>40.159999999999997</v>
      </c>
      <c r="J242" s="37">
        <f t="shared" si="23"/>
        <v>28.74</v>
      </c>
      <c r="K242" s="75">
        <f t="shared" si="23"/>
        <v>741</v>
      </c>
      <c r="L242" s="288"/>
      <c r="M242" s="288"/>
    </row>
    <row r="243" spans="1:13" ht="25" customHeight="1">
      <c r="A243" s="39"/>
      <c r="B243" s="65"/>
      <c r="C243" s="263" t="s">
        <v>54</v>
      </c>
      <c r="D243" s="263" t="s">
        <v>275</v>
      </c>
      <c r="E243" s="227">
        <v>11522.164680000002</v>
      </c>
      <c r="F243" s="301">
        <v>5184.9741060000006</v>
      </c>
      <c r="G243" s="44" t="s">
        <v>19</v>
      </c>
      <c r="H243" s="35" t="e">
        <f t="shared" ref="H243:K243" si="24">H238</f>
        <v>#REF!</v>
      </c>
      <c r="I243" s="36" t="e">
        <f t="shared" si="24"/>
        <v>#REF!</v>
      </c>
      <c r="J243" s="37" t="e">
        <f t="shared" si="24"/>
        <v>#REF!</v>
      </c>
      <c r="K243" s="75" t="e">
        <f t="shared" si="24"/>
        <v>#REF!</v>
      </c>
      <c r="L243" s="288"/>
      <c r="M243" s="288"/>
    </row>
    <row r="244" spans="1:13" ht="25" customHeight="1">
      <c r="A244" s="39"/>
      <c r="B244" s="65"/>
      <c r="C244" s="263" t="s">
        <v>56</v>
      </c>
      <c r="D244" s="263" t="s">
        <v>276</v>
      </c>
      <c r="E244" s="227">
        <v>11522.164680000002</v>
      </c>
      <c r="F244" s="301">
        <v>5184.9741060000006</v>
      </c>
      <c r="G244" s="44" t="s">
        <v>19</v>
      </c>
      <c r="H244" s="35" t="e">
        <f t="shared" ref="H244:K244" si="25">H243</f>
        <v>#REF!</v>
      </c>
      <c r="I244" s="36" t="e">
        <f t="shared" si="25"/>
        <v>#REF!</v>
      </c>
      <c r="J244" s="37" t="e">
        <f t="shared" si="25"/>
        <v>#REF!</v>
      </c>
      <c r="K244" s="75" t="e">
        <f t="shared" si="25"/>
        <v>#REF!</v>
      </c>
      <c r="L244" s="288"/>
      <c r="M244" s="288"/>
    </row>
    <row r="245" spans="1:13" ht="25" customHeight="1">
      <c r="A245" s="39"/>
      <c r="B245" s="65"/>
      <c r="C245" s="263" t="s">
        <v>58</v>
      </c>
      <c r="D245" s="263" t="s">
        <v>59</v>
      </c>
      <c r="E245" s="227">
        <v>11522.164680000002</v>
      </c>
      <c r="F245" s="301">
        <v>5184.9741060000006</v>
      </c>
      <c r="G245" s="44" t="s">
        <v>19</v>
      </c>
      <c r="H245" s="35" t="e">
        <f>H238</f>
        <v>#REF!</v>
      </c>
      <c r="I245" s="36" t="e">
        <f>I238</f>
        <v>#REF!</v>
      </c>
      <c r="J245" s="37" t="e">
        <f>J238</f>
        <v>#REF!</v>
      </c>
      <c r="K245" s="75" t="e">
        <f>K238</f>
        <v>#REF!</v>
      </c>
      <c r="L245" s="288"/>
      <c r="M245" s="288"/>
    </row>
    <row r="246" spans="1:13" ht="25" customHeight="1">
      <c r="A246" s="39"/>
      <c r="B246" s="65"/>
      <c r="C246" s="276" t="s">
        <v>60</v>
      </c>
      <c r="D246" s="276" t="s">
        <v>59</v>
      </c>
      <c r="E246" s="266">
        <v>13294.805400000001</v>
      </c>
      <c r="F246" s="199">
        <v>5982.6624300000003</v>
      </c>
      <c r="G246" s="44" t="s">
        <v>19</v>
      </c>
      <c r="H246" s="136"/>
      <c r="I246" s="137"/>
      <c r="J246" s="138"/>
      <c r="K246" s="104"/>
      <c r="L246" s="288"/>
      <c r="M246" s="288"/>
    </row>
    <row r="247" spans="1:13" ht="25" customHeight="1" thickBot="1">
      <c r="A247" s="39"/>
      <c r="B247" s="65"/>
      <c r="C247" s="289" t="s">
        <v>62</v>
      </c>
      <c r="D247" s="289" t="s">
        <v>59</v>
      </c>
      <c r="E247" s="291">
        <v>13294.805399999999</v>
      </c>
      <c r="F247" s="303">
        <v>5982.6624300000003</v>
      </c>
      <c r="G247" s="91" t="s">
        <v>19</v>
      </c>
      <c r="H247" s="136"/>
      <c r="I247" s="137"/>
      <c r="J247" s="138"/>
      <c r="K247" s="185"/>
      <c r="L247" s="288"/>
      <c r="M247" s="288"/>
    </row>
    <row r="248" spans="1:13" ht="25" customHeight="1">
      <c r="A248" s="27"/>
      <c r="B248" s="168" t="s">
        <v>277</v>
      </c>
      <c r="C248" s="274" t="s">
        <v>17</v>
      </c>
      <c r="D248" s="274" t="s">
        <v>278</v>
      </c>
      <c r="E248" s="194">
        <v>8420.04342</v>
      </c>
      <c r="F248" s="195">
        <v>3789.0195389999999</v>
      </c>
      <c r="G248" s="34" t="s">
        <v>257</v>
      </c>
      <c r="H248" s="30">
        <v>75.59</v>
      </c>
      <c r="I248" s="31">
        <v>40.159999999999997</v>
      </c>
      <c r="J248" s="32">
        <v>28.74</v>
      </c>
      <c r="K248" s="100">
        <v>741</v>
      </c>
    </row>
    <row r="249" spans="1:13" ht="25" customHeight="1">
      <c r="A249" s="39"/>
      <c r="B249" s="65" t="s">
        <v>20</v>
      </c>
      <c r="C249" s="275" t="s">
        <v>21</v>
      </c>
      <c r="D249" s="275" t="s">
        <v>279</v>
      </c>
      <c r="E249" s="196">
        <v>9683.0499329999984</v>
      </c>
      <c r="F249" s="197">
        <v>4357.3724698499991</v>
      </c>
      <c r="G249" s="44" t="s">
        <v>19</v>
      </c>
      <c r="H249" s="35">
        <f>H253</f>
        <v>75.59</v>
      </c>
      <c r="I249" s="36">
        <f>I253</f>
        <v>40.159999999999997</v>
      </c>
      <c r="J249" s="37">
        <f>J253</f>
        <v>28.74</v>
      </c>
      <c r="K249" s="75">
        <f>K253</f>
        <v>741</v>
      </c>
    </row>
    <row r="250" spans="1:13" ht="25" customHeight="1">
      <c r="A250" s="39"/>
      <c r="B250" s="65"/>
      <c r="C250" s="275" t="s">
        <v>23</v>
      </c>
      <c r="D250" s="275" t="s">
        <v>280</v>
      </c>
      <c r="E250" s="196">
        <v>9683.0499329999984</v>
      </c>
      <c r="F250" s="197">
        <v>4357.3724698499991</v>
      </c>
      <c r="G250" s="44" t="s">
        <v>19</v>
      </c>
      <c r="H250" s="35">
        <f t="shared" ref="H250:K250" si="26">H249</f>
        <v>75.59</v>
      </c>
      <c r="I250" s="36">
        <f t="shared" si="26"/>
        <v>40.159999999999997</v>
      </c>
      <c r="J250" s="37">
        <f t="shared" si="26"/>
        <v>28.74</v>
      </c>
      <c r="K250" s="75">
        <f t="shared" si="26"/>
        <v>741</v>
      </c>
    </row>
    <row r="251" spans="1:13" ht="25" customHeight="1">
      <c r="A251" s="39"/>
      <c r="B251" s="65" t="s">
        <v>281</v>
      </c>
      <c r="C251" s="405" t="s">
        <v>26</v>
      </c>
      <c r="D251" s="405" t="s">
        <v>282</v>
      </c>
      <c r="E251" s="196">
        <v>9683.0499329999984</v>
      </c>
      <c r="F251" s="197">
        <v>4357.3724698499991</v>
      </c>
      <c r="G251" s="44" t="s">
        <v>19</v>
      </c>
      <c r="H251" s="35">
        <f t="shared" ref="H251:K251" si="27">H250</f>
        <v>75.59</v>
      </c>
      <c r="I251" s="36">
        <f t="shared" si="27"/>
        <v>40.159999999999997</v>
      </c>
      <c r="J251" s="37">
        <f t="shared" si="27"/>
        <v>28.74</v>
      </c>
      <c r="K251" s="75">
        <f t="shared" si="27"/>
        <v>741</v>
      </c>
    </row>
    <row r="252" spans="1:13" ht="25" customHeight="1">
      <c r="A252" s="39"/>
      <c r="B252" s="65"/>
      <c r="C252" s="415" t="s">
        <v>28</v>
      </c>
      <c r="D252" s="415" t="s">
        <v>283</v>
      </c>
      <c r="E252" s="296">
        <v>10946.056446000001</v>
      </c>
      <c r="F252" s="300">
        <v>4925.7254007000001</v>
      </c>
      <c r="G252" s="44" t="s">
        <v>19</v>
      </c>
      <c r="H252" s="35">
        <f>H248</f>
        <v>75.59</v>
      </c>
      <c r="I252" s="36">
        <f>I248</f>
        <v>40.159999999999997</v>
      </c>
      <c r="J252" s="37">
        <f>J248</f>
        <v>28.74</v>
      </c>
      <c r="K252" s="75">
        <f>K248</f>
        <v>741</v>
      </c>
    </row>
    <row r="253" spans="1:13" ht="25" customHeight="1">
      <c r="A253" s="39"/>
      <c r="B253" s="65"/>
      <c r="C253" s="297" t="s">
        <v>30</v>
      </c>
      <c r="D253" s="297" t="s">
        <v>284</v>
      </c>
      <c r="E253" s="296">
        <v>10946.056446000001</v>
      </c>
      <c r="F253" s="300">
        <v>4925.7254007000001</v>
      </c>
      <c r="G253" s="44" t="s">
        <v>19</v>
      </c>
      <c r="H253" s="35">
        <f>H252</f>
        <v>75.59</v>
      </c>
      <c r="I253" s="36">
        <f>I252</f>
        <v>40.159999999999997</v>
      </c>
      <c r="J253" s="37">
        <f>J252</f>
        <v>28.74</v>
      </c>
      <c r="K253" s="75">
        <f>K252</f>
        <v>741</v>
      </c>
    </row>
    <row r="254" spans="1:13" ht="25" customHeight="1">
      <c r="A254" s="39"/>
      <c r="B254" s="65"/>
      <c r="C254" s="263" t="s">
        <v>32</v>
      </c>
      <c r="D254" s="263" t="s">
        <v>285</v>
      </c>
      <c r="E254" s="227">
        <v>10946.056446000001</v>
      </c>
      <c r="F254" s="301">
        <v>4925.7254007000001</v>
      </c>
      <c r="G254" s="44" t="s">
        <v>19</v>
      </c>
      <c r="H254" s="35">
        <f>H251</f>
        <v>75.59</v>
      </c>
      <c r="I254" s="36">
        <f>I251</f>
        <v>40.159999999999997</v>
      </c>
      <c r="J254" s="37">
        <f>J251</f>
        <v>28.74</v>
      </c>
      <c r="K254" s="75">
        <f>K251</f>
        <v>741</v>
      </c>
    </row>
    <row r="255" spans="1:13" ht="25" customHeight="1">
      <c r="A255" s="39"/>
      <c r="B255" s="65"/>
      <c r="C255" s="263" t="s">
        <v>34</v>
      </c>
      <c r="D255" s="263" t="s">
        <v>286</v>
      </c>
      <c r="E255" s="227">
        <v>10946.056446000001</v>
      </c>
      <c r="F255" s="301">
        <v>4925.7254007000001</v>
      </c>
      <c r="G255" s="44" t="s">
        <v>19</v>
      </c>
      <c r="H255" s="35">
        <f t="shared" ref="H255:K255" si="28">H254</f>
        <v>75.59</v>
      </c>
      <c r="I255" s="36">
        <f t="shared" si="28"/>
        <v>40.159999999999997</v>
      </c>
      <c r="J255" s="37">
        <f t="shared" si="28"/>
        <v>28.74</v>
      </c>
      <c r="K255" s="75">
        <f t="shared" si="28"/>
        <v>741</v>
      </c>
    </row>
    <row r="256" spans="1:13" ht="25" customHeight="1">
      <c r="A256" s="39"/>
      <c r="B256" s="65"/>
      <c r="C256" s="298" t="s">
        <v>36</v>
      </c>
      <c r="D256" s="298" t="s">
        <v>287</v>
      </c>
      <c r="E256" s="227">
        <v>10946.056446000001</v>
      </c>
      <c r="F256" s="301">
        <v>4925.7254007000001</v>
      </c>
      <c r="G256" s="44" t="s">
        <v>19</v>
      </c>
      <c r="H256" s="35"/>
      <c r="I256" s="36"/>
      <c r="J256" s="37"/>
      <c r="K256" s="75"/>
    </row>
    <row r="257" spans="1:11" ht="25" customHeight="1">
      <c r="A257" s="39"/>
      <c r="B257" s="65"/>
      <c r="C257" s="414" t="s">
        <v>38</v>
      </c>
      <c r="D257" s="414" t="s">
        <v>288</v>
      </c>
      <c r="E257" s="227">
        <v>10946.056446000001</v>
      </c>
      <c r="F257" s="301">
        <v>4925.7254007000001</v>
      </c>
      <c r="G257" s="44" t="s">
        <v>19</v>
      </c>
      <c r="H257" s="35"/>
      <c r="I257" s="36"/>
      <c r="J257" s="37"/>
      <c r="K257" s="75"/>
    </row>
    <row r="258" spans="1:11" ht="25" customHeight="1">
      <c r="A258" s="39"/>
      <c r="B258" s="65"/>
      <c r="C258" s="263" t="s">
        <v>40</v>
      </c>
      <c r="D258" s="263" t="s">
        <v>289</v>
      </c>
      <c r="E258" s="227">
        <v>10946.056446000001</v>
      </c>
      <c r="F258" s="301">
        <v>4925.7254007000001</v>
      </c>
      <c r="G258" s="44" t="s">
        <v>19</v>
      </c>
      <c r="H258" s="35">
        <f>H255</f>
        <v>75.59</v>
      </c>
      <c r="I258" s="36">
        <f>I255</f>
        <v>40.159999999999997</v>
      </c>
      <c r="J258" s="37">
        <f>J255</f>
        <v>28.74</v>
      </c>
      <c r="K258" s="75">
        <f>K255</f>
        <v>741</v>
      </c>
    </row>
    <row r="259" spans="1:11" ht="25" customHeight="1">
      <c r="A259" s="39"/>
      <c r="B259" s="65"/>
      <c r="C259" s="263" t="s">
        <v>42</v>
      </c>
      <c r="D259" s="263" t="s">
        <v>290</v>
      </c>
      <c r="E259" s="227">
        <v>10946.056446000001</v>
      </c>
      <c r="F259" s="301">
        <v>4925.7254007000001</v>
      </c>
      <c r="G259" s="44" t="s">
        <v>19</v>
      </c>
      <c r="H259" s="35">
        <f t="shared" ref="H259:K259" si="29">H258</f>
        <v>75.59</v>
      </c>
      <c r="I259" s="36">
        <f t="shared" si="29"/>
        <v>40.159999999999997</v>
      </c>
      <c r="J259" s="37">
        <f t="shared" si="29"/>
        <v>28.74</v>
      </c>
      <c r="K259" s="75">
        <f t="shared" si="29"/>
        <v>741</v>
      </c>
    </row>
    <row r="260" spans="1:11" ht="25" customHeight="1">
      <c r="A260" s="39"/>
      <c r="B260" s="65"/>
      <c r="C260" s="263" t="s">
        <v>44</v>
      </c>
      <c r="D260" s="263" t="s">
        <v>291</v>
      </c>
      <c r="E260" s="227">
        <v>10946.056446000001</v>
      </c>
      <c r="F260" s="301">
        <v>4925.7254007000001</v>
      </c>
      <c r="G260" s="44" t="s">
        <v>19</v>
      </c>
      <c r="H260" s="35" t="e">
        <f>#REF!</f>
        <v>#REF!</v>
      </c>
      <c r="I260" s="36" t="e">
        <f>#REF!</f>
        <v>#REF!</v>
      </c>
      <c r="J260" s="37" t="e">
        <f>#REF!</f>
        <v>#REF!</v>
      </c>
      <c r="K260" s="75" t="e">
        <f>#REF!</f>
        <v>#REF!</v>
      </c>
    </row>
    <row r="261" spans="1:11" ht="25" customHeight="1">
      <c r="A261" s="39"/>
      <c r="B261" s="65"/>
      <c r="C261" s="263" t="s">
        <v>46</v>
      </c>
      <c r="D261" s="263" t="s">
        <v>292</v>
      </c>
      <c r="E261" s="227">
        <v>10946.056446000001</v>
      </c>
      <c r="F261" s="301">
        <v>4925.7254007000001</v>
      </c>
      <c r="G261" s="44" t="s">
        <v>19</v>
      </c>
      <c r="H261" s="35">
        <f>H255</f>
        <v>75.59</v>
      </c>
      <c r="I261" s="36">
        <f>I255</f>
        <v>40.159999999999997</v>
      </c>
      <c r="J261" s="37">
        <f>J255</f>
        <v>28.74</v>
      </c>
      <c r="K261" s="75">
        <f>K255</f>
        <v>741</v>
      </c>
    </row>
    <row r="262" spans="1:11" ht="25" customHeight="1">
      <c r="A262" s="39"/>
      <c r="B262" s="65"/>
      <c r="C262" s="263" t="s">
        <v>48</v>
      </c>
      <c r="D262" s="263" t="s">
        <v>293</v>
      </c>
      <c r="E262" s="227">
        <v>10946.056446000001</v>
      </c>
      <c r="F262" s="301">
        <v>4925.7254007000001</v>
      </c>
      <c r="G262" s="44" t="s">
        <v>19</v>
      </c>
      <c r="H262" s="35">
        <f t="shared" ref="H262:K262" si="30">H261</f>
        <v>75.59</v>
      </c>
      <c r="I262" s="36">
        <f t="shared" si="30"/>
        <v>40.159999999999997</v>
      </c>
      <c r="J262" s="37">
        <f t="shared" si="30"/>
        <v>28.74</v>
      </c>
      <c r="K262" s="75">
        <f t="shared" si="30"/>
        <v>741</v>
      </c>
    </row>
    <row r="263" spans="1:11" ht="25" customHeight="1">
      <c r="A263" s="39"/>
      <c r="B263" s="65"/>
      <c r="C263" s="263" t="s">
        <v>50</v>
      </c>
      <c r="D263" s="263" t="s">
        <v>294</v>
      </c>
      <c r="E263" s="227">
        <v>10946.056446000001</v>
      </c>
      <c r="F263" s="301">
        <v>4925.7254007000001</v>
      </c>
      <c r="G263" s="44" t="s">
        <v>19</v>
      </c>
      <c r="H263" s="35">
        <f>H259</f>
        <v>75.59</v>
      </c>
      <c r="I263" s="36">
        <f>I259</f>
        <v>40.159999999999997</v>
      </c>
      <c r="J263" s="37">
        <f>J259</f>
        <v>28.74</v>
      </c>
      <c r="K263" s="75">
        <f>K259</f>
        <v>741</v>
      </c>
    </row>
    <row r="264" spans="1:11" ht="25" customHeight="1">
      <c r="A264" s="39"/>
      <c r="B264" s="65"/>
      <c r="C264" s="263" t="s">
        <v>52</v>
      </c>
      <c r="D264" s="263" t="s">
        <v>295</v>
      </c>
      <c r="E264" s="227">
        <v>10946.056446000001</v>
      </c>
      <c r="F264" s="301">
        <v>4925.7254007000001</v>
      </c>
      <c r="G264" s="44" t="s">
        <v>19</v>
      </c>
      <c r="H264" s="35">
        <f t="shared" ref="H264:K264" si="31">H263</f>
        <v>75.59</v>
      </c>
      <c r="I264" s="36">
        <f t="shared" si="31"/>
        <v>40.159999999999997</v>
      </c>
      <c r="J264" s="37">
        <f t="shared" si="31"/>
        <v>28.74</v>
      </c>
      <c r="K264" s="75">
        <f t="shared" si="31"/>
        <v>741</v>
      </c>
    </row>
    <row r="265" spans="1:11" ht="25" customHeight="1">
      <c r="A265" s="39"/>
      <c r="B265" s="65"/>
      <c r="C265" s="263" t="s">
        <v>54</v>
      </c>
      <c r="D265" s="263" t="s">
        <v>296</v>
      </c>
      <c r="E265" s="227">
        <v>10946.056446000001</v>
      </c>
      <c r="F265" s="301">
        <v>4925.7254007000001</v>
      </c>
      <c r="G265" s="44" t="s">
        <v>19</v>
      </c>
      <c r="H265" s="35" t="e">
        <f t="shared" ref="H265:K265" si="32">H260</f>
        <v>#REF!</v>
      </c>
      <c r="I265" s="36" t="e">
        <f t="shared" si="32"/>
        <v>#REF!</v>
      </c>
      <c r="J265" s="37" t="e">
        <f t="shared" si="32"/>
        <v>#REF!</v>
      </c>
      <c r="K265" s="75" t="e">
        <f t="shared" si="32"/>
        <v>#REF!</v>
      </c>
    </row>
    <row r="266" spans="1:11" ht="25" customHeight="1">
      <c r="A266" s="39"/>
      <c r="B266" s="65"/>
      <c r="C266" s="263" t="s">
        <v>56</v>
      </c>
      <c r="D266" s="263" t="s">
        <v>297</v>
      </c>
      <c r="E266" s="227">
        <v>10946.056446000001</v>
      </c>
      <c r="F266" s="301">
        <v>4925.7254007000001</v>
      </c>
      <c r="G266" s="44" t="s">
        <v>19</v>
      </c>
      <c r="H266" s="35" t="e">
        <f t="shared" ref="H266:K266" si="33">H265</f>
        <v>#REF!</v>
      </c>
      <c r="I266" s="36" t="e">
        <f t="shared" si="33"/>
        <v>#REF!</v>
      </c>
      <c r="J266" s="37" t="e">
        <f t="shared" si="33"/>
        <v>#REF!</v>
      </c>
      <c r="K266" s="75" t="e">
        <f t="shared" si="33"/>
        <v>#REF!</v>
      </c>
    </row>
    <row r="267" spans="1:11" ht="25" customHeight="1">
      <c r="A267" s="39"/>
      <c r="B267" s="65"/>
      <c r="C267" s="263" t="s">
        <v>58</v>
      </c>
      <c r="D267" s="263" t="s">
        <v>59</v>
      </c>
      <c r="E267" s="227">
        <v>10946.056446000001</v>
      </c>
      <c r="F267" s="301">
        <v>4925.7254007000001</v>
      </c>
      <c r="G267" s="44" t="s">
        <v>19</v>
      </c>
      <c r="H267" s="35" t="e">
        <f>H260</f>
        <v>#REF!</v>
      </c>
      <c r="I267" s="36" t="e">
        <f>I260</f>
        <v>#REF!</v>
      </c>
      <c r="J267" s="37" t="e">
        <f>J260</f>
        <v>#REF!</v>
      </c>
      <c r="K267" s="75" t="e">
        <f>K260</f>
        <v>#REF!</v>
      </c>
    </row>
    <row r="268" spans="1:11" ht="25" customHeight="1">
      <c r="A268" s="39"/>
      <c r="B268" s="65"/>
      <c r="C268" s="276" t="s">
        <v>60</v>
      </c>
      <c r="D268" s="276" t="s">
        <v>59</v>
      </c>
      <c r="E268" s="266">
        <v>12630.065129999999</v>
      </c>
      <c r="F268" s="199">
        <v>5683.5293084999994</v>
      </c>
      <c r="G268" s="44" t="s">
        <v>19</v>
      </c>
      <c r="H268" s="136"/>
      <c r="I268" s="137"/>
      <c r="J268" s="138"/>
      <c r="K268" s="104"/>
    </row>
    <row r="269" spans="1:11" ht="25" customHeight="1" thickBot="1">
      <c r="A269" s="50"/>
      <c r="B269" s="135"/>
      <c r="C269" s="278" t="s">
        <v>62</v>
      </c>
      <c r="D269" s="278" t="s">
        <v>59</v>
      </c>
      <c r="E269" s="268">
        <v>12630.065129999999</v>
      </c>
      <c r="F269" s="304">
        <v>5683.5293084999994</v>
      </c>
      <c r="G269" s="57" t="s">
        <v>19</v>
      </c>
      <c r="H269" s="136"/>
      <c r="I269" s="137"/>
      <c r="J269" s="138"/>
      <c r="K269" s="185"/>
    </row>
    <row r="270" spans="1:11" ht="25" customHeight="1">
      <c r="A270" s="27"/>
      <c r="B270" s="416" t="s">
        <v>298</v>
      </c>
      <c r="C270" s="274" t="s">
        <v>17</v>
      </c>
      <c r="D270" s="274" t="s">
        <v>299</v>
      </c>
      <c r="E270" s="194">
        <v>8884.4500000000007</v>
      </c>
      <c r="F270" s="194">
        <v>3998.0025000000005</v>
      </c>
      <c r="G270" s="34" t="s">
        <v>257</v>
      </c>
      <c r="H270" s="30">
        <v>75.59</v>
      </c>
      <c r="I270" s="31">
        <v>40.159999999999997</v>
      </c>
      <c r="J270" s="32">
        <v>28.74</v>
      </c>
      <c r="K270" s="100">
        <v>741</v>
      </c>
    </row>
    <row r="271" spans="1:11" ht="25" customHeight="1">
      <c r="A271" s="39"/>
      <c r="B271" s="417" t="s">
        <v>20</v>
      </c>
      <c r="C271" s="275" t="s">
        <v>21</v>
      </c>
      <c r="D271" s="275" t="s">
        <v>1580</v>
      </c>
      <c r="E271" s="196">
        <v>10217.1175</v>
      </c>
      <c r="F271" s="196">
        <v>4597.7028749999999</v>
      </c>
      <c r="G271" s="44" t="s">
        <v>19</v>
      </c>
      <c r="H271" s="35">
        <f>H275</f>
        <v>75.59</v>
      </c>
      <c r="I271" s="36">
        <f>I275</f>
        <v>40.159999999999997</v>
      </c>
      <c r="J271" s="37">
        <f>J275</f>
        <v>28.74</v>
      </c>
      <c r="K271" s="75">
        <f>K275</f>
        <v>741</v>
      </c>
    </row>
    <row r="272" spans="1:11" ht="25" customHeight="1">
      <c r="A272" s="39"/>
      <c r="B272" s="65"/>
      <c r="C272" s="275" t="s">
        <v>23</v>
      </c>
      <c r="D272" s="275" t="s">
        <v>1581</v>
      </c>
      <c r="E272" s="196">
        <v>10217.1175</v>
      </c>
      <c r="F272" s="196">
        <v>4597.7028749999999</v>
      </c>
      <c r="G272" s="44" t="s">
        <v>19</v>
      </c>
      <c r="H272" s="35">
        <f t="shared" ref="H272:K272" si="34">H271</f>
        <v>75.59</v>
      </c>
      <c r="I272" s="36">
        <f t="shared" si="34"/>
        <v>40.159999999999997</v>
      </c>
      <c r="J272" s="37">
        <f t="shared" si="34"/>
        <v>28.74</v>
      </c>
      <c r="K272" s="75">
        <f t="shared" si="34"/>
        <v>741</v>
      </c>
    </row>
    <row r="273" spans="1:11" ht="25" customHeight="1">
      <c r="A273" s="39"/>
      <c r="B273" s="65" t="s">
        <v>300</v>
      </c>
      <c r="C273" s="405" t="s">
        <v>26</v>
      </c>
      <c r="D273" s="405" t="s">
        <v>1582</v>
      </c>
      <c r="E273" s="196">
        <v>10217.1175</v>
      </c>
      <c r="F273" s="196">
        <v>4597.7028749999999</v>
      </c>
      <c r="G273" s="44" t="s">
        <v>19</v>
      </c>
      <c r="H273" s="35">
        <f t="shared" ref="H273:K273" si="35">H272</f>
        <v>75.59</v>
      </c>
      <c r="I273" s="36">
        <f t="shared" si="35"/>
        <v>40.159999999999997</v>
      </c>
      <c r="J273" s="37">
        <f t="shared" si="35"/>
        <v>28.74</v>
      </c>
      <c r="K273" s="75">
        <f t="shared" si="35"/>
        <v>741</v>
      </c>
    </row>
    <row r="274" spans="1:11" ht="25" customHeight="1">
      <c r="A274" s="39"/>
      <c r="B274" s="65"/>
      <c r="C274" s="415" t="s">
        <v>28</v>
      </c>
      <c r="D274" s="415" t="s">
        <v>1583</v>
      </c>
      <c r="E274" s="418">
        <v>11549.785000000002</v>
      </c>
      <c r="F274" s="418">
        <v>5197.4032500000012</v>
      </c>
      <c r="G274" s="44" t="s">
        <v>19</v>
      </c>
      <c r="H274" s="35">
        <f>H270</f>
        <v>75.59</v>
      </c>
      <c r="I274" s="36">
        <f>I270</f>
        <v>40.159999999999997</v>
      </c>
      <c r="J274" s="37">
        <f>J270</f>
        <v>28.74</v>
      </c>
      <c r="K274" s="75">
        <f>K270</f>
        <v>741</v>
      </c>
    </row>
    <row r="275" spans="1:11" ht="25" customHeight="1">
      <c r="A275" s="39"/>
      <c r="B275" s="65"/>
      <c r="C275" s="297" t="s">
        <v>30</v>
      </c>
      <c r="D275" s="297" t="s">
        <v>1584</v>
      </c>
      <c r="E275" s="418">
        <v>11549.785000000002</v>
      </c>
      <c r="F275" s="418">
        <v>5197.4032500000012</v>
      </c>
      <c r="G275" s="44" t="s">
        <v>19</v>
      </c>
      <c r="H275" s="35">
        <f>H274</f>
        <v>75.59</v>
      </c>
      <c r="I275" s="36">
        <f>I274</f>
        <v>40.159999999999997</v>
      </c>
      <c r="J275" s="37">
        <f>J274</f>
        <v>28.74</v>
      </c>
      <c r="K275" s="75">
        <f>K274</f>
        <v>741</v>
      </c>
    </row>
    <row r="276" spans="1:11" ht="25" customHeight="1">
      <c r="A276" s="39"/>
      <c r="B276" s="65"/>
      <c r="C276" s="263" t="s">
        <v>32</v>
      </c>
      <c r="D276" s="263" t="s">
        <v>1585</v>
      </c>
      <c r="E276" s="227">
        <v>11549.785000000002</v>
      </c>
      <c r="F276" s="227">
        <v>5197.4032500000012</v>
      </c>
      <c r="G276" s="44" t="s">
        <v>19</v>
      </c>
      <c r="H276" s="35">
        <f>H273</f>
        <v>75.59</v>
      </c>
      <c r="I276" s="36">
        <f>I273</f>
        <v>40.159999999999997</v>
      </c>
      <c r="J276" s="37">
        <f>J273</f>
        <v>28.74</v>
      </c>
      <c r="K276" s="75">
        <f>K273</f>
        <v>741</v>
      </c>
    </row>
    <row r="277" spans="1:11" ht="25" customHeight="1">
      <c r="A277" s="39"/>
      <c r="B277" s="65"/>
      <c r="C277" s="263" t="s">
        <v>34</v>
      </c>
      <c r="D277" s="263" t="s">
        <v>1586</v>
      </c>
      <c r="E277" s="227">
        <v>11549.785000000002</v>
      </c>
      <c r="F277" s="227">
        <v>5197.4032500000012</v>
      </c>
      <c r="G277" s="44" t="s">
        <v>19</v>
      </c>
      <c r="H277" s="35">
        <f t="shared" ref="H277:K277" si="36">H276</f>
        <v>75.59</v>
      </c>
      <c r="I277" s="36">
        <f t="shared" si="36"/>
        <v>40.159999999999997</v>
      </c>
      <c r="J277" s="37">
        <f t="shared" si="36"/>
        <v>28.74</v>
      </c>
      <c r="K277" s="75">
        <f t="shared" si="36"/>
        <v>741</v>
      </c>
    </row>
    <row r="278" spans="1:11" ht="25" customHeight="1">
      <c r="A278" s="39"/>
      <c r="B278" s="65"/>
      <c r="C278" s="298" t="s">
        <v>36</v>
      </c>
      <c r="D278" s="298" t="s">
        <v>1587</v>
      </c>
      <c r="E278" s="227">
        <v>11549.785000000002</v>
      </c>
      <c r="F278" s="227">
        <v>5197.4032500000012</v>
      </c>
      <c r="G278" s="44" t="s">
        <v>19</v>
      </c>
      <c r="H278" s="35"/>
      <c r="I278" s="36"/>
      <c r="J278" s="37"/>
      <c r="K278" s="75"/>
    </row>
    <row r="279" spans="1:11" ht="25" customHeight="1">
      <c r="A279" s="39"/>
      <c r="B279" s="65"/>
      <c r="C279" s="414" t="s">
        <v>38</v>
      </c>
      <c r="D279" s="414" t="s">
        <v>1588</v>
      </c>
      <c r="E279" s="227">
        <v>11549.785000000002</v>
      </c>
      <c r="F279" s="227">
        <v>5197.4032500000012</v>
      </c>
      <c r="G279" s="44" t="s">
        <v>19</v>
      </c>
      <c r="H279" s="35"/>
      <c r="I279" s="36"/>
      <c r="J279" s="37"/>
      <c r="K279" s="75"/>
    </row>
    <row r="280" spans="1:11" ht="25" customHeight="1">
      <c r="A280" s="39"/>
      <c r="B280" s="65"/>
      <c r="C280" s="263" t="s">
        <v>40</v>
      </c>
      <c r="D280" s="263" t="s">
        <v>1589</v>
      </c>
      <c r="E280" s="227">
        <v>11549.785000000002</v>
      </c>
      <c r="F280" s="227">
        <v>5197.4032500000012</v>
      </c>
      <c r="G280" s="44" t="s">
        <v>19</v>
      </c>
      <c r="H280" s="35">
        <f>H277</f>
        <v>75.59</v>
      </c>
      <c r="I280" s="36">
        <f>I277</f>
        <v>40.159999999999997</v>
      </c>
      <c r="J280" s="37">
        <f>J277</f>
        <v>28.74</v>
      </c>
      <c r="K280" s="75">
        <f>K277</f>
        <v>741</v>
      </c>
    </row>
    <row r="281" spans="1:11" ht="25" customHeight="1">
      <c r="A281" s="39"/>
      <c r="B281" s="65"/>
      <c r="C281" s="263" t="s">
        <v>42</v>
      </c>
      <c r="D281" s="263" t="s">
        <v>1590</v>
      </c>
      <c r="E281" s="227">
        <v>11549.785000000002</v>
      </c>
      <c r="F281" s="227">
        <v>5197.4032500000012</v>
      </c>
      <c r="G281" s="44" t="s">
        <v>19</v>
      </c>
      <c r="H281" s="35">
        <f t="shared" ref="H281:K281" si="37">H280</f>
        <v>75.59</v>
      </c>
      <c r="I281" s="36">
        <f t="shared" si="37"/>
        <v>40.159999999999997</v>
      </c>
      <c r="J281" s="37">
        <f t="shared" si="37"/>
        <v>28.74</v>
      </c>
      <c r="K281" s="75">
        <f t="shared" si="37"/>
        <v>741</v>
      </c>
    </row>
    <row r="282" spans="1:11" ht="25" customHeight="1">
      <c r="A282" s="39"/>
      <c r="B282" s="65"/>
      <c r="C282" s="263" t="s">
        <v>44</v>
      </c>
      <c r="D282" s="263" t="s">
        <v>1591</v>
      </c>
      <c r="E282" s="227">
        <v>11549.785000000002</v>
      </c>
      <c r="F282" s="227">
        <v>5197.4032500000012</v>
      </c>
      <c r="G282" s="44" t="s">
        <v>19</v>
      </c>
      <c r="H282" s="35" t="e">
        <f>#REF!</f>
        <v>#REF!</v>
      </c>
      <c r="I282" s="36" t="e">
        <f>#REF!</f>
        <v>#REF!</v>
      </c>
      <c r="J282" s="37" t="e">
        <f>#REF!</f>
        <v>#REF!</v>
      </c>
      <c r="K282" s="75" t="e">
        <f>#REF!</f>
        <v>#REF!</v>
      </c>
    </row>
    <row r="283" spans="1:11" ht="25" customHeight="1">
      <c r="A283" s="39"/>
      <c r="B283" s="65"/>
      <c r="C283" s="263" t="s">
        <v>46</v>
      </c>
      <c r="D283" s="263" t="s">
        <v>1592</v>
      </c>
      <c r="E283" s="227">
        <v>11549.785000000002</v>
      </c>
      <c r="F283" s="227">
        <v>5197.4032500000012</v>
      </c>
      <c r="G283" s="44" t="s">
        <v>19</v>
      </c>
      <c r="H283" s="35">
        <f>H277</f>
        <v>75.59</v>
      </c>
      <c r="I283" s="36">
        <f>I277</f>
        <v>40.159999999999997</v>
      </c>
      <c r="J283" s="37">
        <f>J277</f>
        <v>28.74</v>
      </c>
      <c r="K283" s="75">
        <f>K277</f>
        <v>741</v>
      </c>
    </row>
    <row r="284" spans="1:11" ht="25" customHeight="1">
      <c r="A284" s="39"/>
      <c r="B284" s="65"/>
      <c r="C284" s="263" t="s">
        <v>48</v>
      </c>
      <c r="D284" s="263" t="s">
        <v>1593</v>
      </c>
      <c r="E284" s="227">
        <v>11549.785000000002</v>
      </c>
      <c r="F284" s="227">
        <v>5197.4032500000012</v>
      </c>
      <c r="G284" s="44" t="s">
        <v>19</v>
      </c>
      <c r="H284" s="35">
        <f t="shared" ref="H284:K284" si="38">H283</f>
        <v>75.59</v>
      </c>
      <c r="I284" s="36">
        <f t="shared" si="38"/>
        <v>40.159999999999997</v>
      </c>
      <c r="J284" s="37">
        <f t="shared" si="38"/>
        <v>28.74</v>
      </c>
      <c r="K284" s="75">
        <f t="shared" si="38"/>
        <v>741</v>
      </c>
    </row>
    <row r="285" spans="1:11" ht="25" customHeight="1">
      <c r="A285" s="39"/>
      <c r="B285" s="65"/>
      <c r="C285" s="263" t="s">
        <v>50</v>
      </c>
      <c r="D285" s="263" t="s">
        <v>1594</v>
      </c>
      <c r="E285" s="227">
        <v>11549.785000000002</v>
      </c>
      <c r="F285" s="227">
        <v>5197.4032500000012</v>
      </c>
      <c r="G285" s="44" t="s">
        <v>19</v>
      </c>
      <c r="H285" s="35">
        <f>H281</f>
        <v>75.59</v>
      </c>
      <c r="I285" s="36">
        <f>I281</f>
        <v>40.159999999999997</v>
      </c>
      <c r="J285" s="37">
        <f>J281</f>
        <v>28.74</v>
      </c>
      <c r="K285" s="75">
        <f>K281</f>
        <v>741</v>
      </c>
    </row>
    <row r="286" spans="1:11" ht="25" customHeight="1">
      <c r="A286" s="39"/>
      <c r="B286" s="65"/>
      <c r="C286" s="263" t="s">
        <v>52</v>
      </c>
      <c r="D286" s="263" t="s">
        <v>1595</v>
      </c>
      <c r="E286" s="227">
        <v>11549.785000000002</v>
      </c>
      <c r="F286" s="227">
        <v>5197.4032500000012</v>
      </c>
      <c r="G286" s="44" t="s">
        <v>19</v>
      </c>
      <c r="H286" s="35">
        <f t="shared" ref="H286:K286" si="39">H285</f>
        <v>75.59</v>
      </c>
      <c r="I286" s="36">
        <f t="shared" si="39"/>
        <v>40.159999999999997</v>
      </c>
      <c r="J286" s="37">
        <f t="shared" si="39"/>
        <v>28.74</v>
      </c>
      <c r="K286" s="75">
        <f t="shared" si="39"/>
        <v>741</v>
      </c>
    </row>
    <row r="287" spans="1:11" ht="25" customHeight="1">
      <c r="A287" s="39"/>
      <c r="B287" s="65"/>
      <c r="C287" s="263" t="s">
        <v>54</v>
      </c>
      <c r="D287" s="263" t="s">
        <v>1596</v>
      </c>
      <c r="E287" s="227">
        <v>11549.785000000002</v>
      </c>
      <c r="F287" s="227">
        <v>5197.4032500000012</v>
      </c>
      <c r="G287" s="44" t="s">
        <v>19</v>
      </c>
      <c r="H287" s="35" t="e">
        <f t="shared" ref="H287:K287" si="40">H282</f>
        <v>#REF!</v>
      </c>
      <c r="I287" s="36" t="e">
        <f t="shared" si="40"/>
        <v>#REF!</v>
      </c>
      <c r="J287" s="37" t="e">
        <f t="shared" si="40"/>
        <v>#REF!</v>
      </c>
      <c r="K287" s="75" t="e">
        <f t="shared" si="40"/>
        <v>#REF!</v>
      </c>
    </row>
    <row r="288" spans="1:11" ht="25" customHeight="1">
      <c r="A288" s="39"/>
      <c r="B288" s="65"/>
      <c r="C288" s="263" t="s">
        <v>56</v>
      </c>
      <c r="D288" s="263" t="s">
        <v>1597</v>
      </c>
      <c r="E288" s="227">
        <v>11549.785000000002</v>
      </c>
      <c r="F288" s="227">
        <v>5197.4032500000012</v>
      </c>
      <c r="G288" s="44" t="s">
        <v>19</v>
      </c>
      <c r="H288" s="35" t="e">
        <f t="shared" ref="H288:K288" si="41">H287</f>
        <v>#REF!</v>
      </c>
      <c r="I288" s="36" t="e">
        <f t="shared" si="41"/>
        <v>#REF!</v>
      </c>
      <c r="J288" s="37" t="e">
        <f t="shared" si="41"/>
        <v>#REF!</v>
      </c>
      <c r="K288" s="75" t="e">
        <f t="shared" si="41"/>
        <v>#REF!</v>
      </c>
    </row>
    <row r="289" spans="1:11" ht="25" customHeight="1">
      <c r="A289" s="39"/>
      <c r="B289" s="65"/>
      <c r="C289" s="263" t="s">
        <v>58</v>
      </c>
      <c r="D289" s="263" t="s">
        <v>59</v>
      </c>
      <c r="E289" s="227">
        <v>11549.785000000002</v>
      </c>
      <c r="F289" s="227">
        <v>5197.4032500000012</v>
      </c>
      <c r="G289" s="44" t="s">
        <v>19</v>
      </c>
      <c r="H289" s="35" t="e">
        <f>H282</f>
        <v>#REF!</v>
      </c>
      <c r="I289" s="36" t="e">
        <f>I282</f>
        <v>#REF!</v>
      </c>
      <c r="J289" s="37" t="e">
        <f>J282</f>
        <v>#REF!</v>
      </c>
      <c r="K289" s="75" t="e">
        <f>K282</f>
        <v>#REF!</v>
      </c>
    </row>
    <row r="290" spans="1:11" ht="25" customHeight="1">
      <c r="A290" s="39"/>
      <c r="B290" s="65"/>
      <c r="C290" s="276" t="s">
        <v>60</v>
      </c>
      <c r="D290" s="276" t="s">
        <v>59</v>
      </c>
      <c r="E290" s="266">
        <v>13326.675000000001</v>
      </c>
      <c r="F290" s="266">
        <v>5997.0037500000008</v>
      </c>
      <c r="G290" s="44" t="s">
        <v>19</v>
      </c>
      <c r="H290" s="136"/>
      <c r="I290" s="137"/>
      <c r="J290" s="138"/>
      <c r="K290" s="104"/>
    </row>
    <row r="291" spans="1:11" ht="25" customHeight="1" thickBot="1">
      <c r="A291" s="50"/>
      <c r="B291" s="135"/>
      <c r="C291" s="278" t="s">
        <v>62</v>
      </c>
      <c r="D291" s="278" t="s">
        <v>59</v>
      </c>
      <c r="E291" s="268">
        <v>13326.675000000001</v>
      </c>
      <c r="F291" s="268">
        <v>5997.0037500000008</v>
      </c>
      <c r="G291" s="57" t="s">
        <v>19</v>
      </c>
      <c r="H291" s="136"/>
      <c r="I291" s="137"/>
      <c r="J291" s="138"/>
      <c r="K291" s="185"/>
    </row>
    <row r="292" spans="1:11" ht="25" customHeight="1">
      <c r="A292" s="39"/>
      <c r="B292" s="229" t="s">
        <v>301</v>
      </c>
      <c r="C292" s="292" t="s">
        <v>17</v>
      </c>
      <c r="D292" s="292" t="s">
        <v>302</v>
      </c>
      <c r="E292" s="294">
        <v>12117.6</v>
      </c>
      <c r="F292" s="305">
        <v>5452.92</v>
      </c>
      <c r="G292" s="49" t="s">
        <v>19</v>
      </c>
      <c r="H292" s="30">
        <v>75.75</v>
      </c>
      <c r="I292" s="31">
        <v>40.25</v>
      </c>
      <c r="J292" s="32">
        <v>28.75</v>
      </c>
      <c r="K292" s="87">
        <v>573.29999999999995</v>
      </c>
    </row>
    <row r="293" spans="1:11" ht="25" customHeight="1">
      <c r="A293" s="39"/>
      <c r="B293" s="65" t="s">
        <v>20</v>
      </c>
      <c r="C293" s="275" t="s">
        <v>21</v>
      </c>
      <c r="D293" s="275" t="s">
        <v>303</v>
      </c>
      <c r="E293" s="196">
        <v>13935.24</v>
      </c>
      <c r="F293" s="197">
        <v>6270.8580000000002</v>
      </c>
      <c r="G293" s="44" t="s">
        <v>19</v>
      </c>
      <c r="H293" s="46">
        <f>H297</f>
        <v>75.75</v>
      </c>
      <c r="I293" s="47">
        <f>I297</f>
        <v>40.25</v>
      </c>
      <c r="J293" s="48">
        <f>J297</f>
        <v>28.75</v>
      </c>
      <c r="K293" s="88">
        <f>K297</f>
        <v>573.29999999999995</v>
      </c>
    </row>
    <row r="294" spans="1:11" ht="25" customHeight="1">
      <c r="A294" s="39"/>
      <c r="B294" s="65"/>
      <c r="C294" s="275" t="s">
        <v>23</v>
      </c>
      <c r="D294" s="275" t="s">
        <v>304</v>
      </c>
      <c r="E294" s="196">
        <v>13935.24</v>
      </c>
      <c r="F294" s="197">
        <v>6270.8580000000002</v>
      </c>
      <c r="G294" s="44" t="s">
        <v>19</v>
      </c>
      <c r="H294" s="46">
        <f t="shared" ref="H294:K309" si="42">H293</f>
        <v>75.75</v>
      </c>
      <c r="I294" s="47">
        <f t="shared" si="42"/>
        <v>40.25</v>
      </c>
      <c r="J294" s="48">
        <f t="shared" si="42"/>
        <v>28.75</v>
      </c>
      <c r="K294" s="88">
        <f t="shared" si="42"/>
        <v>573.29999999999995</v>
      </c>
    </row>
    <row r="295" spans="1:11" ht="25" customHeight="1">
      <c r="A295" s="39"/>
      <c r="B295" s="65" t="s">
        <v>305</v>
      </c>
      <c r="C295" s="405" t="s">
        <v>26</v>
      </c>
      <c r="D295" s="405" t="s">
        <v>306</v>
      </c>
      <c r="E295" s="196">
        <v>13935.24</v>
      </c>
      <c r="F295" s="197">
        <v>6270.8580000000002</v>
      </c>
      <c r="G295" s="44" t="s">
        <v>19</v>
      </c>
      <c r="H295" s="46">
        <f t="shared" si="42"/>
        <v>75.75</v>
      </c>
      <c r="I295" s="47">
        <f t="shared" si="42"/>
        <v>40.25</v>
      </c>
      <c r="J295" s="48">
        <f t="shared" si="42"/>
        <v>28.75</v>
      </c>
      <c r="K295" s="88">
        <f t="shared" si="42"/>
        <v>573.29999999999995</v>
      </c>
    </row>
    <row r="296" spans="1:11" ht="25" customHeight="1">
      <c r="A296" s="39"/>
      <c r="B296" s="65"/>
      <c r="C296" s="415" t="s">
        <v>28</v>
      </c>
      <c r="D296" s="415" t="s">
        <v>307</v>
      </c>
      <c r="E296" s="296">
        <v>15752.880000000001</v>
      </c>
      <c r="F296" s="300">
        <v>7088.7960000000003</v>
      </c>
      <c r="G296" s="44" t="s">
        <v>19</v>
      </c>
      <c r="H296" s="46">
        <f>H292</f>
        <v>75.75</v>
      </c>
      <c r="I296" s="47">
        <f>I292</f>
        <v>40.25</v>
      </c>
      <c r="J296" s="48">
        <f>J292</f>
        <v>28.75</v>
      </c>
      <c r="K296" s="88">
        <f>K292</f>
        <v>573.29999999999995</v>
      </c>
    </row>
    <row r="297" spans="1:11" ht="25" customHeight="1">
      <c r="A297" s="39"/>
      <c r="B297" s="65"/>
      <c r="C297" s="297" t="s">
        <v>30</v>
      </c>
      <c r="D297" s="297" t="s">
        <v>308</v>
      </c>
      <c r="E297" s="296">
        <v>15752.880000000001</v>
      </c>
      <c r="F297" s="300">
        <v>7088.7960000000003</v>
      </c>
      <c r="G297" s="44" t="s">
        <v>19</v>
      </c>
      <c r="H297" s="46">
        <f>H296</f>
        <v>75.75</v>
      </c>
      <c r="I297" s="47">
        <f>I296</f>
        <v>40.25</v>
      </c>
      <c r="J297" s="48">
        <f>J296</f>
        <v>28.75</v>
      </c>
      <c r="K297" s="88">
        <f>K296</f>
        <v>573.29999999999995</v>
      </c>
    </row>
    <row r="298" spans="1:11" ht="25" customHeight="1">
      <c r="A298" s="39"/>
      <c r="B298" s="65"/>
      <c r="C298" s="263" t="s">
        <v>32</v>
      </c>
      <c r="D298" s="263" t="s">
        <v>309</v>
      </c>
      <c r="E298" s="227">
        <v>15752.880000000001</v>
      </c>
      <c r="F298" s="301">
        <v>7088.7960000000003</v>
      </c>
      <c r="G298" s="44" t="s">
        <v>19</v>
      </c>
      <c r="H298" s="46">
        <f>H295</f>
        <v>75.75</v>
      </c>
      <c r="I298" s="47">
        <f>I295</f>
        <v>40.25</v>
      </c>
      <c r="J298" s="48">
        <f>J295</f>
        <v>28.75</v>
      </c>
      <c r="K298" s="88">
        <f>K295</f>
        <v>573.29999999999995</v>
      </c>
    </row>
    <row r="299" spans="1:11" ht="25" customHeight="1">
      <c r="A299" s="39"/>
      <c r="B299" s="65"/>
      <c r="C299" s="263" t="s">
        <v>34</v>
      </c>
      <c r="D299" s="263" t="s">
        <v>310</v>
      </c>
      <c r="E299" s="227">
        <v>15752.880000000001</v>
      </c>
      <c r="F299" s="301">
        <v>7088.7960000000003</v>
      </c>
      <c r="G299" s="44" t="s">
        <v>19</v>
      </c>
      <c r="H299" s="46">
        <f t="shared" si="42"/>
        <v>75.75</v>
      </c>
      <c r="I299" s="47">
        <f t="shared" si="42"/>
        <v>40.25</v>
      </c>
      <c r="J299" s="48">
        <f t="shared" si="42"/>
        <v>28.75</v>
      </c>
      <c r="K299" s="88">
        <f t="shared" si="42"/>
        <v>573.29999999999995</v>
      </c>
    </row>
    <row r="300" spans="1:11" ht="25" customHeight="1">
      <c r="A300" s="39"/>
      <c r="B300" s="65"/>
      <c r="C300" s="298" t="s">
        <v>36</v>
      </c>
      <c r="D300" s="298" t="s">
        <v>311</v>
      </c>
      <c r="E300" s="227">
        <v>15752.880000000001</v>
      </c>
      <c r="F300" s="301">
        <v>7088.7960000000003</v>
      </c>
      <c r="G300" s="44" t="s">
        <v>19</v>
      </c>
      <c r="H300" s="46"/>
      <c r="I300" s="47"/>
      <c r="J300" s="48"/>
      <c r="K300" s="88"/>
    </row>
    <row r="301" spans="1:11" ht="25" customHeight="1">
      <c r="A301" s="39"/>
      <c r="B301" s="65"/>
      <c r="C301" s="414" t="s">
        <v>38</v>
      </c>
      <c r="D301" s="414" t="s">
        <v>312</v>
      </c>
      <c r="E301" s="227">
        <v>15752.880000000001</v>
      </c>
      <c r="F301" s="301">
        <v>7088.7960000000003</v>
      </c>
      <c r="G301" s="44" t="s">
        <v>19</v>
      </c>
      <c r="H301" s="46"/>
      <c r="I301" s="47"/>
      <c r="J301" s="48"/>
      <c r="K301" s="88"/>
    </row>
    <row r="302" spans="1:11" ht="25" customHeight="1">
      <c r="A302" s="39"/>
      <c r="B302" s="65"/>
      <c r="C302" s="263" t="s">
        <v>40</v>
      </c>
      <c r="D302" s="263" t="s">
        <v>313</v>
      </c>
      <c r="E302" s="227">
        <v>15752.880000000001</v>
      </c>
      <c r="F302" s="301">
        <v>7088.7960000000003</v>
      </c>
      <c r="G302" s="44" t="s">
        <v>19</v>
      </c>
      <c r="H302" s="46">
        <f>H299</f>
        <v>75.75</v>
      </c>
      <c r="I302" s="47">
        <f>I299</f>
        <v>40.25</v>
      </c>
      <c r="J302" s="48">
        <f>J299</f>
        <v>28.75</v>
      </c>
      <c r="K302" s="88">
        <f>K299</f>
        <v>573.29999999999995</v>
      </c>
    </row>
    <row r="303" spans="1:11" ht="25" customHeight="1">
      <c r="A303" s="39"/>
      <c r="B303" s="65"/>
      <c r="C303" s="263" t="s">
        <v>42</v>
      </c>
      <c r="D303" s="263" t="s">
        <v>314</v>
      </c>
      <c r="E303" s="227">
        <v>15752.880000000001</v>
      </c>
      <c r="F303" s="301">
        <v>7088.7960000000003</v>
      </c>
      <c r="G303" s="44" t="s">
        <v>19</v>
      </c>
      <c r="H303" s="46">
        <f t="shared" si="42"/>
        <v>75.75</v>
      </c>
      <c r="I303" s="47">
        <f t="shared" si="42"/>
        <v>40.25</v>
      </c>
      <c r="J303" s="48">
        <f t="shared" si="42"/>
        <v>28.75</v>
      </c>
      <c r="K303" s="88">
        <f t="shared" si="42"/>
        <v>573.29999999999995</v>
      </c>
    </row>
    <row r="304" spans="1:11" ht="25" customHeight="1">
      <c r="A304" s="39"/>
      <c r="B304" s="65"/>
      <c r="C304" s="263" t="s">
        <v>44</v>
      </c>
      <c r="D304" s="263" t="s">
        <v>315</v>
      </c>
      <c r="E304" s="227">
        <v>15752.880000000001</v>
      </c>
      <c r="F304" s="301">
        <v>7088.7960000000003</v>
      </c>
      <c r="G304" s="44" t="s">
        <v>19</v>
      </c>
      <c r="H304" s="101" t="e">
        <f>#REF!</f>
        <v>#REF!</v>
      </c>
      <c r="I304" s="78" t="e">
        <f>#REF!</f>
        <v>#REF!</v>
      </c>
      <c r="J304" s="79" t="e">
        <f>#REF!</f>
        <v>#REF!</v>
      </c>
      <c r="K304" s="102" t="e">
        <f>#REF!</f>
        <v>#REF!</v>
      </c>
    </row>
    <row r="305" spans="1:11" ht="25" customHeight="1">
      <c r="A305" s="39"/>
      <c r="B305" s="65"/>
      <c r="C305" s="263" t="s">
        <v>46</v>
      </c>
      <c r="D305" s="263" t="s">
        <v>316</v>
      </c>
      <c r="E305" s="227">
        <v>15752.880000000001</v>
      </c>
      <c r="F305" s="301">
        <v>7088.7960000000003</v>
      </c>
      <c r="G305" s="44" t="s">
        <v>19</v>
      </c>
      <c r="H305" s="46" t="e">
        <f t="shared" si="42"/>
        <v>#REF!</v>
      </c>
      <c r="I305" s="47" t="e">
        <f t="shared" si="42"/>
        <v>#REF!</v>
      </c>
      <c r="J305" s="48" t="e">
        <f t="shared" si="42"/>
        <v>#REF!</v>
      </c>
      <c r="K305" s="88" t="e">
        <f t="shared" si="42"/>
        <v>#REF!</v>
      </c>
    </row>
    <row r="306" spans="1:11" ht="25" customHeight="1">
      <c r="A306" s="39"/>
      <c r="B306" s="65"/>
      <c r="C306" s="263" t="s">
        <v>48</v>
      </c>
      <c r="D306" s="263" t="s">
        <v>317</v>
      </c>
      <c r="E306" s="227">
        <v>15752.880000000001</v>
      </c>
      <c r="F306" s="301">
        <v>7088.7960000000003</v>
      </c>
      <c r="G306" s="44" t="s">
        <v>19</v>
      </c>
      <c r="H306" s="46" t="e">
        <f t="shared" si="42"/>
        <v>#REF!</v>
      </c>
      <c r="I306" s="47" t="e">
        <f t="shared" si="42"/>
        <v>#REF!</v>
      </c>
      <c r="J306" s="48" t="e">
        <f t="shared" si="42"/>
        <v>#REF!</v>
      </c>
      <c r="K306" s="88" t="e">
        <f t="shared" si="42"/>
        <v>#REF!</v>
      </c>
    </row>
    <row r="307" spans="1:11" ht="25" customHeight="1">
      <c r="A307" s="39"/>
      <c r="B307" s="65"/>
      <c r="C307" s="263" t="s">
        <v>50</v>
      </c>
      <c r="D307" s="263" t="s">
        <v>318</v>
      </c>
      <c r="E307" s="227">
        <v>15752.880000000001</v>
      </c>
      <c r="F307" s="301">
        <v>7088.7960000000003</v>
      </c>
      <c r="G307" s="44" t="s">
        <v>19</v>
      </c>
      <c r="H307" s="46" t="e">
        <f t="shared" si="42"/>
        <v>#REF!</v>
      </c>
      <c r="I307" s="47" t="e">
        <f t="shared" si="42"/>
        <v>#REF!</v>
      </c>
      <c r="J307" s="48" t="e">
        <f t="shared" si="42"/>
        <v>#REF!</v>
      </c>
      <c r="K307" s="88" t="e">
        <f t="shared" si="42"/>
        <v>#REF!</v>
      </c>
    </row>
    <row r="308" spans="1:11" ht="25" customHeight="1">
      <c r="A308" s="39"/>
      <c r="B308" s="65"/>
      <c r="C308" s="263" t="s">
        <v>52</v>
      </c>
      <c r="D308" s="263" t="s">
        <v>319</v>
      </c>
      <c r="E308" s="227">
        <v>15752.880000000001</v>
      </c>
      <c r="F308" s="301">
        <v>7088.7960000000003</v>
      </c>
      <c r="G308" s="44" t="s">
        <v>19</v>
      </c>
      <c r="H308" s="46" t="e">
        <f t="shared" si="42"/>
        <v>#REF!</v>
      </c>
      <c r="I308" s="47" t="e">
        <f t="shared" si="42"/>
        <v>#REF!</v>
      </c>
      <c r="J308" s="48" t="e">
        <f t="shared" si="42"/>
        <v>#REF!</v>
      </c>
      <c r="K308" s="88" t="e">
        <f t="shared" si="42"/>
        <v>#REF!</v>
      </c>
    </row>
    <row r="309" spans="1:11" ht="25" customHeight="1">
      <c r="A309" s="39"/>
      <c r="B309" s="65"/>
      <c r="C309" s="263" t="s">
        <v>54</v>
      </c>
      <c r="D309" s="263" t="s">
        <v>320</v>
      </c>
      <c r="E309" s="227">
        <v>15752.880000000001</v>
      </c>
      <c r="F309" s="301">
        <v>7088.7960000000003</v>
      </c>
      <c r="G309" s="44" t="s">
        <v>19</v>
      </c>
      <c r="H309" s="46" t="e">
        <f t="shared" si="42"/>
        <v>#REF!</v>
      </c>
      <c r="I309" s="47" t="e">
        <f t="shared" si="42"/>
        <v>#REF!</v>
      </c>
      <c r="J309" s="48" t="e">
        <f t="shared" si="42"/>
        <v>#REF!</v>
      </c>
      <c r="K309" s="88" t="e">
        <f t="shared" si="42"/>
        <v>#REF!</v>
      </c>
    </row>
    <row r="310" spans="1:11" ht="25" customHeight="1">
      <c r="A310" s="39"/>
      <c r="B310" s="65"/>
      <c r="C310" s="263" t="s">
        <v>56</v>
      </c>
      <c r="D310" s="263" t="s">
        <v>321</v>
      </c>
      <c r="E310" s="227">
        <v>15752.880000000001</v>
      </c>
      <c r="F310" s="301">
        <v>7088.7960000000003</v>
      </c>
      <c r="G310" s="44" t="s">
        <v>19</v>
      </c>
      <c r="H310" s="101" t="e">
        <f t="shared" ref="H310:K310" si="43">H309</f>
        <v>#REF!</v>
      </c>
      <c r="I310" s="78" t="e">
        <f t="shared" si="43"/>
        <v>#REF!</v>
      </c>
      <c r="J310" s="79" t="e">
        <f t="shared" si="43"/>
        <v>#REF!</v>
      </c>
      <c r="K310" s="102" t="e">
        <f t="shared" si="43"/>
        <v>#REF!</v>
      </c>
    </row>
    <row r="311" spans="1:11" ht="25" customHeight="1">
      <c r="A311" s="39"/>
      <c r="B311" s="65"/>
      <c r="C311" s="263" t="s">
        <v>58</v>
      </c>
      <c r="D311" s="263" t="s">
        <v>59</v>
      </c>
      <c r="E311" s="227">
        <v>15752.880000000001</v>
      </c>
      <c r="F311" s="301">
        <v>7088.7960000000003</v>
      </c>
      <c r="G311" s="44" t="s">
        <v>19</v>
      </c>
      <c r="H311" s="46" t="e">
        <f>H304</f>
        <v>#REF!</v>
      </c>
      <c r="I311" s="47" t="e">
        <f>I304</f>
        <v>#REF!</v>
      </c>
      <c r="J311" s="48" t="e">
        <f>J304</f>
        <v>#REF!</v>
      </c>
      <c r="K311" s="88" t="e">
        <f>K304</f>
        <v>#REF!</v>
      </c>
    </row>
    <row r="312" spans="1:11" ht="25" customHeight="1">
      <c r="A312" s="39"/>
      <c r="B312" s="65"/>
      <c r="C312" s="276" t="s">
        <v>60</v>
      </c>
      <c r="D312" s="276" t="s">
        <v>59</v>
      </c>
      <c r="E312" s="266">
        <v>18176.400000000001</v>
      </c>
      <c r="F312" s="199">
        <v>8179.380000000001</v>
      </c>
      <c r="G312" s="44" t="s">
        <v>19</v>
      </c>
      <c r="H312" s="101"/>
      <c r="I312" s="78"/>
      <c r="J312" s="79"/>
      <c r="K312" s="102"/>
    </row>
    <row r="313" spans="1:11" ht="25" customHeight="1" thickBot="1">
      <c r="A313" s="50"/>
      <c r="B313" s="135"/>
      <c r="C313" s="276" t="s">
        <v>62</v>
      </c>
      <c r="D313" s="276" t="s">
        <v>59</v>
      </c>
      <c r="E313" s="266">
        <v>18176.400000000001</v>
      </c>
      <c r="F313" s="199">
        <v>8179.380000000001</v>
      </c>
      <c r="G313" s="44" t="s">
        <v>19</v>
      </c>
      <c r="H313" s="85" t="e">
        <f>H311</f>
        <v>#REF!</v>
      </c>
      <c r="I313" s="82" t="e">
        <f>I311</f>
        <v>#REF!</v>
      </c>
      <c r="J313" s="83" t="e">
        <f>J311</f>
        <v>#REF!</v>
      </c>
      <c r="K313" s="89" t="e">
        <f>K311</f>
        <v>#REF!</v>
      </c>
    </row>
    <row r="314" spans="1:11" ht="25" customHeight="1">
      <c r="A314" s="27"/>
      <c r="B314" s="168" t="s">
        <v>322</v>
      </c>
      <c r="C314" s="277" t="s">
        <v>17</v>
      </c>
      <c r="D314" s="277" t="s">
        <v>323</v>
      </c>
      <c r="E314" s="267">
        <v>10492.416000000001</v>
      </c>
      <c r="F314" s="302">
        <v>4721.5872000000008</v>
      </c>
      <c r="G314" s="44" t="s">
        <v>19</v>
      </c>
      <c r="H314" s="30">
        <v>67.75</v>
      </c>
      <c r="I314" s="31">
        <v>38.75</v>
      </c>
      <c r="J314" s="32">
        <v>27</v>
      </c>
      <c r="K314" s="87">
        <v>460.8</v>
      </c>
    </row>
    <row r="315" spans="1:11" ht="25" customHeight="1">
      <c r="A315" s="39"/>
      <c r="B315" s="65" t="s">
        <v>20</v>
      </c>
      <c r="C315" s="275" t="s">
        <v>21</v>
      </c>
      <c r="D315" s="275" t="s">
        <v>324</v>
      </c>
      <c r="E315" s="196">
        <v>12066.278400000001</v>
      </c>
      <c r="F315" s="197">
        <v>5429.8252800000009</v>
      </c>
      <c r="G315" s="44" t="s">
        <v>19</v>
      </c>
      <c r="H315" s="46">
        <f>H319</f>
        <v>67.75</v>
      </c>
      <c r="I315" s="47">
        <f>I319</f>
        <v>38.75</v>
      </c>
      <c r="J315" s="48">
        <f>J319</f>
        <v>27</v>
      </c>
      <c r="K315" s="88">
        <f>K319</f>
        <v>460.8</v>
      </c>
    </row>
    <row r="316" spans="1:11" ht="25" customHeight="1">
      <c r="A316" s="39"/>
      <c r="B316" s="65"/>
      <c r="C316" s="275" t="s">
        <v>23</v>
      </c>
      <c r="D316" s="275" t="s">
        <v>325</v>
      </c>
      <c r="E316" s="196">
        <v>12066.278400000001</v>
      </c>
      <c r="F316" s="197">
        <v>5429.8252800000009</v>
      </c>
      <c r="G316" s="44" t="s">
        <v>19</v>
      </c>
      <c r="H316" s="46">
        <f t="shared" ref="H316:K331" si="44">H315</f>
        <v>67.75</v>
      </c>
      <c r="I316" s="47">
        <f t="shared" si="44"/>
        <v>38.75</v>
      </c>
      <c r="J316" s="48">
        <f t="shared" si="44"/>
        <v>27</v>
      </c>
      <c r="K316" s="88">
        <f t="shared" si="44"/>
        <v>460.8</v>
      </c>
    </row>
    <row r="317" spans="1:11" ht="25" customHeight="1">
      <c r="A317" s="39"/>
      <c r="B317" s="65" t="s">
        <v>326</v>
      </c>
      <c r="C317" s="405" t="s">
        <v>26</v>
      </c>
      <c r="D317" s="405" t="s">
        <v>327</v>
      </c>
      <c r="E317" s="196">
        <v>12066.278400000001</v>
      </c>
      <c r="F317" s="197">
        <v>5429.8252800000009</v>
      </c>
      <c r="G317" s="44" t="s">
        <v>19</v>
      </c>
      <c r="H317" s="46">
        <f t="shared" si="44"/>
        <v>67.75</v>
      </c>
      <c r="I317" s="47">
        <f t="shared" si="44"/>
        <v>38.75</v>
      </c>
      <c r="J317" s="48">
        <f t="shared" si="44"/>
        <v>27</v>
      </c>
      <c r="K317" s="88">
        <f t="shared" si="44"/>
        <v>460.8</v>
      </c>
    </row>
    <row r="318" spans="1:11" ht="25" customHeight="1">
      <c r="A318" s="39"/>
      <c r="B318" s="65"/>
      <c r="C318" s="415" t="s">
        <v>28</v>
      </c>
      <c r="D318" s="415" t="s">
        <v>328</v>
      </c>
      <c r="E318" s="296">
        <v>13640.140800000001</v>
      </c>
      <c r="F318" s="300">
        <v>6138.063360000001</v>
      </c>
      <c r="G318" s="44" t="s">
        <v>19</v>
      </c>
      <c r="H318" s="46">
        <f>H314</f>
        <v>67.75</v>
      </c>
      <c r="I318" s="47">
        <f>I314</f>
        <v>38.75</v>
      </c>
      <c r="J318" s="48">
        <f>J314</f>
        <v>27</v>
      </c>
      <c r="K318" s="88">
        <f>K314</f>
        <v>460.8</v>
      </c>
    </row>
    <row r="319" spans="1:11" ht="25" customHeight="1">
      <c r="A319" s="39"/>
      <c r="B319" s="65"/>
      <c r="C319" s="297" t="s">
        <v>30</v>
      </c>
      <c r="D319" s="297" t="s">
        <v>329</v>
      </c>
      <c r="E319" s="296">
        <v>13640.140800000001</v>
      </c>
      <c r="F319" s="300">
        <v>6138.063360000001</v>
      </c>
      <c r="G319" s="44" t="s">
        <v>19</v>
      </c>
      <c r="H319" s="46">
        <f>H318</f>
        <v>67.75</v>
      </c>
      <c r="I319" s="47">
        <f>I318</f>
        <v>38.75</v>
      </c>
      <c r="J319" s="48">
        <f>J318</f>
        <v>27</v>
      </c>
      <c r="K319" s="88">
        <f>K318</f>
        <v>460.8</v>
      </c>
    </row>
    <row r="320" spans="1:11" ht="25" customHeight="1">
      <c r="A320" s="39"/>
      <c r="B320" s="65"/>
      <c r="C320" s="263" t="s">
        <v>32</v>
      </c>
      <c r="D320" s="263" t="s">
        <v>330</v>
      </c>
      <c r="E320" s="227">
        <v>13640.140800000001</v>
      </c>
      <c r="F320" s="301">
        <v>6138.063360000001</v>
      </c>
      <c r="G320" s="44" t="s">
        <v>19</v>
      </c>
      <c r="H320" s="46">
        <f>H317</f>
        <v>67.75</v>
      </c>
      <c r="I320" s="47">
        <f>I317</f>
        <v>38.75</v>
      </c>
      <c r="J320" s="48">
        <f>J317</f>
        <v>27</v>
      </c>
      <c r="K320" s="88">
        <f>K317</f>
        <v>460.8</v>
      </c>
    </row>
    <row r="321" spans="1:11" ht="25" customHeight="1">
      <c r="A321" s="39"/>
      <c r="B321" s="65"/>
      <c r="C321" s="263" t="s">
        <v>34</v>
      </c>
      <c r="D321" s="263" t="s">
        <v>331</v>
      </c>
      <c r="E321" s="227">
        <v>13640.140800000001</v>
      </c>
      <c r="F321" s="301">
        <v>6138.063360000001</v>
      </c>
      <c r="G321" s="44" t="s">
        <v>19</v>
      </c>
      <c r="H321" s="46">
        <f t="shared" si="44"/>
        <v>67.75</v>
      </c>
      <c r="I321" s="47">
        <f t="shared" si="44"/>
        <v>38.75</v>
      </c>
      <c r="J321" s="48">
        <f t="shared" si="44"/>
        <v>27</v>
      </c>
      <c r="K321" s="88">
        <f t="shared" si="44"/>
        <v>460.8</v>
      </c>
    </row>
    <row r="322" spans="1:11" ht="25" customHeight="1">
      <c r="A322" s="39"/>
      <c r="B322" s="65"/>
      <c r="C322" s="298" t="s">
        <v>36</v>
      </c>
      <c r="D322" s="298" t="s">
        <v>332</v>
      </c>
      <c r="E322" s="227">
        <v>13640.140800000001</v>
      </c>
      <c r="F322" s="301">
        <v>6138.063360000001</v>
      </c>
      <c r="G322" s="44" t="s">
        <v>19</v>
      </c>
      <c r="H322" s="46"/>
      <c r="I322" s="47"/>
      <c r="J322" s="48"/>
      <c r="K322" s="88"/>
    </row>
    <row r="323" spans="1:11" ht="25" customHeight="1">
      <c r="A323" s="39"/>
      <c r="B323" s="65"/>
      <c r="C323" s="414" t="s">
        <v>38</v>
      </c>
      <c r="D323" s="414" t="s">
        <v>333</v>
      </c>
      <c r="E323" s="227">
        <v>13640.140800000001</v>
      </c>
      <c r="F323" s="301">
        <v>6138.063360000001</v>
      </c>
      <c r="G323" s="44" t="s">
        <v>19</v>
      </c>
      <c r="H323" s="46"/>
      <c r="I323" s="47"/>
      <c r="J323" s="48"/>
      <c r="K323" s="88"/>
    </row>
    <row r="324" spans="1:11" ht="25" customHeight="1">
      <c r="A324" s="39"/>
      <c r="B324" s="65"/>
      <c r="C324" s="263" t="s">
        <v>40</v>
      </c>
      <c r="D324" s="263" t="s">
        <v>334</v>
      </c>
      <c r="E324" s="227">
        <v>13640.140800000001</v>
      </c>
      <c r="F324" s="301">
        <v>6138.063360000001</v>
      </c>
      <c r="G324" s="44" t="s">
        <v>19</v>
      </c>
      <c r="H324" s="46">
        <f>H321</f>
        <v>67.75</v>
      </c>
      <c r="I324" s="47">
        <f>I321</f>
        <v>38.75</v>
      </c>
      <c r="J324" s="48">
        <f>J321</f>
        <v>27</v>
      </c>
      <c r="K324" s="88">
        <f>K321</f>
        <v>460.8</v>
      </c>
    </row>
    <row r="325" spans="1:11" ht="25" customHeight="1">
      <c r="A325" s="39"/>
      <c r="B325" s="65"/>
      <c r="C325" s="263" t="s">
        <v>42</v>
      </c>
      <c r="D325" s="263" t="s">
        <v>335</v>
      </c>
      <c r="E325" s="227">
        <v>13640.140800000001</v>
      </c>
      <c r="F325" s="301">
        <v>6138.063360000001</v>
      </c>
      <c r="G325" s="44" t="s">
        <v>19</v>
      </c>
      <c r="H325" s="46">
        <f t="shared" si="44"/>
        <v>67.75</v>
      </c>
      <c r="I325" s="47">
        <f t="shared" si="44"/>
        <v>38.75</v>
      </c>
      <c r="J325" s="48">
        <f t="shared" si="44"/>
        <v>27</v>
      </c>
      <c r="K325" s="88">
        <f t="shared" si="44"/>
        <v>460.8</v>
      </c>
    </row>
    <row r="326" spans="1:11" ht="25" customHeight="1">
      <c r="A326" s="39"/>
      <c r="B326" s="65"/>
      <c r="C326" s="263" t="s">
        <v>44</v>
      </c>
      <c r="D326" s="263" t="s">
        <v>336</v>
      </c>
      <c r="E326" s="227">
        <v>13640.140800000001</v>
      </c>
      <c r="F326" s="301">
        <v>6138.063360000001</v>
      </c>
      <c r="G326" s="44" t="s">
        <v>19</v>
      </c>
      <c r="H326" s="46" t="e">
        <f>#REF!</f>
        <v>#REF!</v>
      </c>
      <c r="I326" s="47" t="e">
        <f>#REF!</f>
        <v>#REF!</v>
      </c>
      <c r="J326" s="48" t="e">
        <f>#REF!</f>
        <v>#REF!</v>
      </c>
      <c r="K326" s="88" t="e">
        <f>#REF!</f>
        <v>#REF!</v>
      </c>
    </row>
    <row r="327" spans="1:11" ht="25" customHeight="1">
      <c r="A327" s="39"/>
      <c r="B327" s="65"/>
      <c r="C327" s="263" t="s">
        <v>46</v>
      </c>
      <c r="D327" s="263" t="s">
        <v>337</v>
      </c>
      <c r="E327" s="227">
        <v>13640.140800000001</v>
      </c>
      <c r="F327" s="301">
        <v>6138.063360000001</v>
      </c>
      <c r="G327" s="44" t="s">
        <v>19</v>
      </c>
      <c r="H327" s="46" t="e">
        <f t="shared" si="44"/>
        <v>#REF!</v>
      </c>
      <c r="I327" s="47" t="e">
        <f t="shared" si="44"/>
        <v>#REF!</v>
      </c>
      <c r="J327" s="48" t="e">
        <f t="shared" si="44"/>
        <v>#REF!</v>
      </c>
      <c r="K327" s="88" t="e">
        <f t="shared" si="44"/>
        <v>#REF!</v>
      </c>
    </row>
    <row r="328" spans="1:11" ht="25" customHeight="1">
      <c r="A328" s="39"/>
      <c r="B328" s="65"/>
      <c r="C328" s="263" t="s">
        <v>48</v>
      </c>
      <c r="D328" s="263" t="s">
        <v>338</v>
      </c>
      <c r="E328" s="227">
        <v>13640.140800000001</v>
      </c>
      <c r="F328" s="301">
        <v>6138.063360000001</v>
      </c>
      <c r="G328" s="44" t="s">
        <v>19</v>
      </c>
      <c r="H328" s="46" t="e">
        <f t="shared" si="44"/>
        <v>#REF!</v>
      </c>
      <c r="I328" s="47" t="e">
        <f t="shared" si="44"/>
        <v>#REF!</v>
      </c>
      <c r="J328" s="48" t="e">
        <f t="shared" si="44"/>
        <v>#REF!</v>
      </c>
      <c r="K328" s="88" t="e">
        <f t="shared" si="44"/>
        <v>#REF!</v>
      </c>
    </row>
    <row r="329" spans="1:11" ht="25" customHeight="1">
      <c r="A329" s="39"/>
      <c r="B329" s="65"/>
      <c r="C329" s="263" t="s">
        <v>50</v>
      </c>
      <c r="D329" s="263" t="s">
        <v>339</v>
      </c>
      <c r="E329" s="227">
        <v>13640.140800000001</v>
      </c>
      <c r="F329" s="301">
        <v>6138.063360000001</v>
      </c>
      <c r="G329" s="44" t="s">
        <v>19</v>
      </c>
      <c r="H329" s="46" t="e">
        <f t="shared" si="44"/>
        <v>#REF!</v>
      </c>
      <c r="I329" s="47" t="e">
        <f t="shared" si="44"/>
        <v>#REF!</v>
      </c>
      <c r="J329" s="48" t="e">
        <f t="shared" si="44"/>
        <v>#REF!</v>
      </c>
      <c r="K329" s="88" t="e">
        <f t="shared" si="44"/>
        <v>#REF!</v>
      </c>
    </row>
    <row r="330" spans="1:11" ht="25" customHeight="1">
      <c r="A330" s="39"/>
      <c r="B330" s="65"/>
      <c r="C330" s="263" t="s">
        <v>52</v>
      </c>
      <c r="D330" s="263" t="s">
        <v>340</v>
      </c>
      <c r="E330" s="227">
        <v>13640.140800000001</v>
      </c>
      <c r="F330" s="301">
        <v>6138.063360000001</v>
      </c>
      <c r="G330" s="44" t="s">
        <v>19</v>
      </c>
      <c r="H330" s="46" t="e">
        <f t="shared" si="44"/>
        <v>#REF!</v>
      </c>
      <c r="I330" s="47" t="e">
        <f t="shared" si="44"/>
        <v>#REF!</v>
      </c>
      <c r="J330" s="48" t="e">
        <f t="shared" si="44"/>
        <v>#REF!</v>
      </c>
      <c r="K330" s="88" t="e">
        <f t="shared" si="44"/>
        <v>#REF!</v>
      </c>
    </row>
    <row r="331" spans="1:11" ht="25" customHeight="1">
      <c r="A331" s="39"/>
      <c r="B331" s="65"/>
      <c r="C331" s="263" t="s">
        <v>54</v>
      </c>
      <c r="D331" s="263" t="s">
        <v>341</v>
      </c>
      <c r="E331" s="227">
        <v>13640.140800000001</v>
      </c>
      <c r="F331" s="301">
        <v>6138.063360000001</v>
      </c>
      <c r="G331" s="44" t="s">
        <v>19</v>
      </c>
      <c r="H331" s="46" t="e">
        <f t="shared" si="44"/>
        <v>#REF!</v>
      </c>
      <c r="I331" s="47" t="e">
        <f t="shared" si="44"/>
        <v>#REF!</v>
      </c>
      <c r="J331" s="48" t="e">
        <f t="shared" si="44"/>
        <v>#REF!</v>
      </c>
      <c r="K331" s="88" t="e">
        <f t="shared" si="44"/>
        <v>#REF!</v>
      </c>
    </row>
    <row r="332" spans="1:11" ht="25" customHeight="1">
      <c r="A332" s="39"/>
      <c r="B332" s="65"/>
      <c r="C332" s="263" t="s">
        <v>56</v>
      </c>
      <c r="D332" s="263" t="s">
        <v>342</v>
      </c>
      <c r="E332" s="227">
        <v>13640.140800000001</v>
      </c>
      <c r="F332" s="301">
        <v>6138.063360000001</v>
      </c>
      <c r="G332" s="44" t="s">
        <v>19</v>
      </c>
      <c r="H332" s="46" t="e">
        <f t="shared" ref="H332:K332" si="45">H331</f>
        <v>#REF!</v>
      </c>
      <c r="I332" s="47" t="e">
        <f t="shared" si="45"/>
        <v>#REF!</v>
      </c>
      <c r="J332" s="48" t="e">
        <f t="shared" si="45"/>
        <v>#REF!</v>
      </c>
      <c r="K332" s="88" t="e">
        <f t="shared" si="45"/>
        <v>#REF!</v>
      </c>
    </row>
    <row r="333" spans="1:11" ht="25" customHeight="1">
      <c r="A333" s="39"/>
      <c r="B333" s="65"/>
      <c r="C333" s="263" t="s">
        <v>58</v>
      </c>
      <c r="D333" s="263" t="s">
        <v>59</v>
      </c>
      <c r="E333" s="227">
        <v>13640.140800000001</v>
      </c>
      <c r="F333" s="301">
        <v>6138.063360000001</v>
      </c>
      <c r="G333" s="44" t="s">
        <v>19</v>
      </c>
      <c r="H333" s="35" t="e">
        <f>H326</f>
        <v>#REF!</v>
      </c>
      <c r="I333" s="36" t="e">
        <f>I326</f>
        <v>#REF!</v>
      </c>
      <c r="J333" s="37" t="e">
        <f>J326</f>
        <v>#REF!</v>
      </c>
      <c r="K333" s="38" t="e">
        <f>K326</f>
        <v>#REF!</v>
      </c>
    </row>
    <row r="334" spans="1:11" ht="25" customHeight="1">
      <c r="A334" s="39"/>
      <c r="B334" s="65"/>
      <c r="C334" s="276" t="s">
        <v>60</v>
      </c>
      <c r="D334" s="276" t="s">
        <v>59</v>
      </c>
      <c r="E334" s="266">
        <v>15738.624000000002</v>
      </c>
      <c r="F334" s="199">
        <v>7082.3808000000008</v>
      </c>
      <c r="G334" s="44" t="s">
        <v>19</v>
      </c>
      <c r="H334" s="136"/>
      <c r="I334" s="137"/>
      <c r="J334" s="138"/>
      <c r="K334" s="184"/>
    </row>
    <row r="335" spans="1:11" ht="25" customHeight="1" thickBot="1">
      <c r="A335" s="50"/>
      <c r="B335" s="135"/>
      <c r="C335" s="276" t="s">
        <v>62</v>
      </c>
      <c r="D335" s="276" t="s">
        <v>59</v>
      </c>
      <c r="E335" s="266">
        <v>15738.624000000002</v>
      </c>
      <c r="F335" s="199">
        <v>7082.3808000000008</v>
      </c>
      <c r="G335" s="44" t="s">
        <v>19</v>
      </c>
      <c r="H335" s="85" t="e">
        <f>H333</f>
        <v>#REF!</v>
      </c>
      <c r="I335" s="82" t="e">
        <f>I333</f>
        <v>#REF!</v>
      </c>
      <c r="J335" s="83" t="e">
        <f>J333</f>
        <v>#REF!</v>
      </c>
      <c r="K335" s="89" t="e">
        <f>K333</f>
        <v>#REF!</v>
      </c>
    </row>
    <row r="336" spans="1:11" ht="25" customHeight="1">
      <c r="A336" s="27"/>
      <c r="B336" s="168" t="s">
        <v>343</v>
      </c>
      <c r="C336" s="277" t="s">
        <v>17</v>
      </c>
      <c r="D336" s="277" t="s">
        <v>344</v>
      </c>
      <c r="E336" s="267">
        <v>15710.112000000003</v>
      </c>
      <c r="F336" s="302">
        <v>7069.550400000001</v>
      </c>
      <c r="G336" s="44" t="s">
        <v>19</v>
      </c>
      <c r="H336" s="30">
        <v>65</v>
      </c>
      <c r="I336" s="31">
        <v>65</v>
      </c>
      <c r="J336" s="32">
        <v>32.5</v>
      </c>
      <c r="K336" s="87">
        <v>661.5</v>
      </c>
    </row>
    <row r="337" spans="1:11" ht="25" customHeight="1">
      <c r="A337" s="39"/>
      <c r="B337" s="65" t="s">
        <v>20</v>
      </c>
      <c r="C337" s="275" t="s">
        <v>21</v>
      </c>
      <c r="D337" s="275" t="s">
        <v>345</v>
      </c>
      <c r="E337" s="196">
        <v>18066.628800000002</v>
      </c>
      <c r="F337" s="197">
        <v>8129.9829600000012</v>
      </c>
      <c r="G337" s="44" t="s">
        <v>19</v>
      </c>
      <c r="H337" s="46">
        <f>H341</f>
        <v>65</v>
      </c>
      <c r="I337" s="47">
        <f>I341</f>
        <v>65</v>
      </c>
      <c r="J337" s="48">
        <f>J341</f>
        <v>32.5</v>
      </c>
      <c r="K337" s="88">
        <f>K341</f>
        <v>661.5</v>
      </c>
    </row>
    <row r="338" spans="1:11" ht="25" customHeight="1">
      <c r="A338" s="39"/>
      <c r="B338" s="73"/>
      <c r="C338" s="275" t="s">
        <v>23</v>
      </c>
      <c r="D338" s="275" t="s">
        <v>346</v>
      </c>
      <c r="E338" s="196">
        <v>18066.628800000002</v>
      </c>
      <c r="F338" s="197">
        <v>8129.9829600000012</v>
      </c>
      <c r="G338" s="44" t="s">
        <v>19</v>
      </c>
      <c r="H338" s="46">
        <f t="shared" ref="H338:K353" si="46">H337</f>
        <v>65</v>
      </c>
      <c r="I338" s="47">
        <f t="shared" si="46"/>
        <v>65</v>
      </c>
      <c r="J338" s="48">
        <f t="shared" si="46"/>
        <v>32.5</v>
      </c>
      <c r="K338" s="88">
        <f t="shared" si="46"/>
        <v>661.5</v>
      </c>
    </row>
    <row r="339" spans="1:11" ht="25" customHeight="1">
      <c r="A339" s="39"/>
      <c r="B339" s="65" t="s">
        <v>347</v>
      </c>
      <c r="C339" s="405" t="s">
        <v>26</v>
      </c>
      <c r="D339" s="405" t="s">
        <v>348</v>
      </c>
      <c r="E339" s="196">
        <v>18066.628800000002</v>
      </c>
      <c r="F339" s="197">
        <v>8129.9829600000012</v>
      </c>
      <c r="G339" s="44" t="s">
        <v>19</v>
      </c>
      <c r="H339" s="46">
        <f t="shared" si="46"/>
        <v>65</v>
      </c>
      <c r="I339" s="47">
        <f t="shared" si="46"/>
        <v>65</v>
      </c>
      <c r="J339" s="48">
        <f t="shared" si="46"/>
        <v>32.5</v>
      </c>
      <c r="K339" s="88">
        <f t="shared" si="46"/>
        <v>661.5</v>
      </c>
    </row>
    <row r="340" spans="1:11" ht="25" customHeight="1">
      <c r="A340" s="39"/>
      <c r="B340" s="65"/>
      <c r="C340" s="415" t="s">
        <v>28</v>
      </c>
      <c r="D340" s="415" t="s">
        <v>349</v>
      </c>
      <c r="E340" s="296">
        <v>20423.145600000003</v>
      </c>
      <c r="F340" s="300">
        <v>9190.4155200000023</v>
      </c>
      <c r="G340" s="44" t="s">
        <v>19</v>
      </c>
      <c r="H340" s="46">
        <f>H336</f>
        <v>65</v>
      </c>
      <c r="I340" s="47">
        <f>I336</f>
        <v>65</v>
      </c>
      <c r="J340" s="48">
        <f>J336</f>
        <v>32.5</v>
      </c>
      <c r="K340" s="88">
        <f>K336</f>
        <v>661.5</v>
      </c>
    </row>
    <row r="341" spans="1:11" ht="25" customHeight="1">
      <c r="A341" s="39"/>
      <c r="B341" s="73"/>
      <c r="C341" s="297" t="s">
        <v>30</v>
      </c>
      <c r="D341" s="297" t="s">
        <v>350</v>
      </c>
      <c r="E341" s="296">
        <v>20423.145600000003</v>
      </c>
      <c r="F341" s="300">
        <v>9190.4155200000023</v>
      </c>
      <c r="G341" s="44" t="s">
        <v>19</v>
      </c>
      <c r="H341" s="46">
        <f>H340</f>
        <v>65</v>
      </c>
      <c r="I341" s="47">
        <f>I340</f>
        <v>65</v>
      </c>
      <c r="J341" s="48">
        <f>J340</f>
        <v>32.5</v>
      </c>
      <c r="K341" s="88">
        <f>K340</f>
        <v>661.5</v>
      </c>
    </row>
    <row r="342" spans="1:11" ht="25" customHeight="1">
      <c r="A342" s="39"/>
      <c r="B342" s="73"/>
      <c r="C342" s="263" t="s">
        <v>32</v>
      </c>
      <c r="D342" s="263" t="s">
        <v>351</v>
      </c>
      <c r="E342" s="227">
        <v>20423.145600000003</v>
      </c>
      <c r="F342" s="301">
        <v>9190.4155200000023</v>
      </c>
      <c r="G342" s="44" t="s">
        <v>19</v>
      </c>
      <c r="H342" s="46">
        <f>H339</f>
        <v>65</v>
      </c>
      <c r="I342" s="47">
        <f>I339</f>
        <v>65</v>
      </c>
      <c r="J342" s="48">
        <f>J339</f>
        <v>32.5</v>
      </c>
      <c r="K342" s="88">
        <f>K339</f>
        <v>661.5</v>
      </c>
    </row>
    <row r="343" spans="1:11" ht="25" customHeight="1">
      <c r="A343" s="39"/>
      <c r="B343" s="73"/>
      <c r="C343" s="263" t="s">
        <v>34</v>
      </c>
      <c r="D343" s="263" t="s">
        <v>352</v>
      </c>
      <c r="E343" s="227">
        <v>20423.145600000003</v>
      </c>
      <c r="F343" s="301">
        <v>9190.4155200000023</v>
      </c>
      <c r="G343" s="44" t="s">
        <v>19</v>
      </c>
      <c r="H343" s="46">
        <f t="shared" si="46"/>
        <v>65</v>
      </c>
      <c r="I343" s="47">
        <f t="shared" si="46"/>
        <v>65</v>
      </c>
      <c r="J343" s="48">
        <f t="shared" si="46"/>
        <v>32.5</v>
      </c>
      <c r="K343" s="88">
        <f t="shared" si="46"/>
        <v>661.5</v>
      </c>
    </row>
    <row r="344" spans="1:11" ht="25" customHeight="1">
      <c r="A344" s="39"/>
      <c r="B344" s="73"/>
      <c r="C344" s="298" t="s">
        <v>36</v>
      </c>
      <c r="D344" s="298" t="s">
        <v>353</v>
      </c>
      <c r="E344" s="227">
        <v>20423.145600000003</v>
      </c>
      <c r="F344" s="301">
        <v>9190.4155200000023</v>
      </c>
      <c r="G344" s="44" t="s">
        <v>19</v>
      </c>
      <c r="H344" s="46"/>
      <c r="I344" s="47"/>
      <c r="J344" s="48"/>
      <c r="K344" s="88"/>
    </row>
    <row r="345" spans="1:11" ht="25" customHeight="1">
      <c r="A345" s="39"/>
      <c r="B345" s="73"/>
      <c r="C345" s="414" t="s">
        <v>38</v>
      </c>
      <c r="D345" s="414" t="s">
        <v>354</v>
      </c>
      <c r="E345" s="227">
        <v>20423.145600000003</v>
      </c>
      <c r="F345" s="301">
        <v>9190.4155200000023</v>
      </c>
      <c r="G345" s="44" t="s">
        <v>19</v>
      </c>
      <c r="H345" s="46"/>
      <c r="I345" s="47"/>
      <c r="J345" s="48"/>
      <c r="K345" s="88"/>
    </row>
    <row r="346" spans="1:11" ht="25" customHeight="1">
      <c r="A346" s="39"/>
      <c r="B346" s="73"/>
      <c r="C346" s="263" t="s">
        <v>40</v>
      </c>
      <c r="D346" s="263" t="s">
        <v>355</v>
      </c>
      <c r="E346" s="227">
        <v>20423.145600000003</v>
      </c>
      <c r="F346" s="301">
        <v>9190.4155200000023</v>
      </c>
      <c r="G346" s="44" t="s">
        <v>19</v>
      </c>
      <c r="H346" s="46">
        <f>H343</f>
        <v>65</v>
      </c>
      <c r="I346" s="47">
        <f>I343</f>
        <v>65</v>
      </c>
      <c r="J346" s="48">
        <f>J343</f>
        <v>32.5</v>
      </c>
      <c r="K346" s="88">
        <f>K343</f>
        <v>661.5</v>
      </c>
    </row>
    <row r="347" spans="1:11" ht="25" customHeight="1">
      <c r="A347" s="39"/>
      <c r="B347" s="73"/>
      <c r="C347" s="263" t="s">
        <v>42</v>
      </c>
      <c r="D347" s="263" t="s">
        <v>356</v>
      </c>
      <c r="E347" s="227">
        <v>20423.145600000003</v>
      </c>
      <c r="F347" s="301">
        <v>9190.4155200000023</v>
      </c>
      <c r="G347" s="44" t="s">
        <v>19</v>
      </c>
      <c r="H347" s="46">
        <f t="shared" si="46"/>
        <v>65</v>
      </c>
      <c r="I347" s="47">
        <f t="shared" si="46"/>
        <v>65</v>
      </c>
      <c r="J347" s="48">
        <f t="shared" si="46"/>
        <v>32.5</v>
      </c>
      <c r="K347" s="88">
        <f t="shared" si="46"/>
        <v>661.5</v>
      </c>
    </row>
    <row r="348" spans="1:11" ht="25" customHeight="1">
      <c r="A348" s="39"/>
      <c r="B348" s="73"/>
      <c r="C348" s="263" t="s">
        <v>44</v>
      </c>
      <c r="D348" s="263" t="s">
        <v>357</v>
      </c>
      <c r="E348" s="227">
        <v>20423.145600000003</v>
      </c>
      <c r="F348" s="301">
        <v>9190.4155200000023</v>
      </c>
      <c r="G348" s="44" t="s">
        <v>19</v>
      </c>
      <c r="H348" s="46" t="e">
        <f>#REF!</f>
        <v>#REF!</v>
      </c>
      <c r="I348" s="47" t="e">
        <f>#REF!</f>
        <v>#REF!</v>
      </c>
      <c r="J348" s="48" t="e">
        <f>#REF!</f>
        <v>#REF!</v>
      </c>
      <c r="K348" s="88" t="e">
        <f>#REF!</f>
        <v>#REF!</v>
      </c>
    </row>
    <row r="349" spans="1:11" ht="25" customHeight="1">
      <c r="A349" s="39"/>
      <c r="B349" s="73"/>
      <c r="C349" s="263" t="s">
        <v>46</v>
      </c>
      <c r="D349" s="263" t="s">
        <v>358</v>
      </c>
      <c r="E349" s="227">
        <v>20423.145600000003</v>
      </c>
      <c r="F349" s="301">
        <v>9190.4155200000023</v>
      </c>
      <c r="G349" s="44" t="s">
        <v>19</v>
      </c>
      <c r="H349" s="46" t="e">
        <f t="shared" si="46"/>
        <v>#REF!</v>
      </c>
      <c r="I349" s="47" t="e">
        <f t="shared" si="46"/>
        <v>#REF!</v>
      </c>
      <c r="J349" s="48" t="e">
        <f t="shared" si="46"/>
        <v>#REF!</v>
      </c>
      <c r="K349" s="88" t="e">
        <f t="shared" si="46"/>
        <v>#REF!</v>
      </c>
    </row>
    <row r="350" spans="1:11" ht="25" customHeight="1">
      <c r="A350" s="39"/>
      <c r="B350" s="73"/>
      <c r="C350" s="263" t="s">
        <v>48</v>
      </c>
      <c r="D350" s="263" t="s">
        <v>359</v>
      </c>
      <c r="E350" s="227">
        <v>20423.145600000003</v>
      </c>
      <c r="F350" s="301">
        <v>9190.4155200000023</v>
      </c>
      <c r="G350" s="44" t="s">
        <v>19</v>
      </c>
      <c r="H350" s="46" t="e">
        <f t="shared" si="46"/>
        <v>#REF!</v>
      </c>
      <c r="I350" s="47" t="e">
        <f t="shared" si="46"/>
        <v>#REF!</v>
      </c>
      <c r="J350" s="48" t="e">
        <f t="shared" si="46"/>
        <v>#REF!</v>
      </c>
      <c r="K350" s="88" t="e">
        <f t="shared" si="46"/>
        <v>#REF!</v>
      </c>
    </row>
    <row r="351" spans="1:11" ht="25" customHeight="1">
      <c r="A351" s="39"/>
      <c r="B351" s="73"/>
      <c r="C351" s="263" t="s">
        <v>50</v>
      </c>
      <c r="D351" s="263" t="s">
        <v>360</v>
      </c>
      <c r="E351" s="227">
        <v>20423.145600000003</v>
      </c>
      <c r="F351" s="301">
        <v>9190.4155200000023</v>
      </c>
      <c r="G351" s="44" t="s">
        <v>19</v>
      </c>
      <c r="H351" s="46" t="e">
        <f t="shared" si="46"/>
        <v>#REF!</v>
      </c>
      <c r="I351" s="47" t="e">
        <f t="shared" si="46"/>
        <v>#REF!</v>
      </c>
      <c r="J351" s="48" t="e">
        <f t="shared" si="46"/>
        <v>#REF!</v>
      </c>
      <c r="K351" s="88" t="e">
        <f t="shared" si="46"/>
        <v>#REF!</v>
      </c>
    </row>
    <row r="352" spans="1:11" ht="25" customHeight="1">
      <c r="A352" s="39"/>
      <c r="B352" s="73"/>
      <c r="C352" s="263" t="s">
        <v>52</v>
      </c>
      <c r="D352" s="263" t="s">
        <v>361</v>
      </c>
      <c r="E352" s="227">
        <v>20423.145600000003</v>
      </c>
      <c r="F352" s="301">
        <v>9190.4155200000023</v>
      </c>
      <c r="G352" s="44" t="s">
        <v>19</v>
      </c>
      <c r="H352" s="46" t="e">
        <f t="shared" si="46"/>
        <v>#REF!</v>
      </c>
      <c r="I352" s="47" t="e">
        <f t="shared" si="46"/>
        <v>#REF!</v>
      </c>
      <c r="J352" s="48" t="e">
        <f t="shared" si="46"/>
        <v>#REF!</v>
      </c>
      <c r="K352" s="88" t="e">
        <f t="shared" si="46"/>
        <v>#REF!</v>
      </c>
    </row>
    <row r="353" spans="1:11" ht="25" customHeight="1">
      <c r="A353" s="39"/>
      <c r="B353" s="73"/>
      <c r="C353" s="263" t="s">
        <v>54</v>
      </c>
      <c r="D353" s="263" t="s">
        <v>362</v>
      </c>
      <c r="E353" s="227">
        <v>20423.145600000003</v>
      </c>
      <c r="F353" s="301">
        <v>9190.4155200000023</v>
      </c>
      <c r="G353" s="44" t="s">
        <v>19</v>
      </c>
      <c r="H353" s="46" t="e">
        <f t="shared" si="46"/>
        <v>#REF!</v>
      </c>
      <c r="I353" s="47" t="e">
        <f t="shared" si="46"/>
        <v>#REF!</v>
      </c>
      <c r="J353" s="48" t="e">
        <f t="shared" si="46"/>
        <v>#REF!</v>
      </c>
      <c r="K353" s="88" t="e">
        <f t="shared" si="46"/>
        <v>#REF!</v>
      </c>
    </row>
    <row r="354" spans="1:11" ht="25" customHeight="1">
      <c r="A354" s="39"/>
      <c r="B354" s="73"/>
      <c r="C354" s="263" t="s">
        <v>56</v>
      </c>
      <c r="D354" s="263" t="s">
        <v>363</v>
      </c>
      <c r="E354" s="227">
        <v>20423.145600000003</v>
      </c>
      <c r="F354" s="301">
        <v>9190.4155200000023</v>
      </c>
      <c r="G354" s="44" t="s">
        <v>19</v>
      </c>
      <c r="H354" s="46" t="e">
        <f t="shared" ref="H354:K354" si="47">H353</f>
        <v>#REF!</v>
      </c>
      <c r="I354" s="47" t="e">
        <f t="shared" si="47"/>
        <v>#REF!</v>
      </c>
      <c r="J354" s="48" t="e">
        <f t="shared" si="47"/>
        <v>#REF!</v>
      </c>
      <c r="K354" s="88" t="e">
        <f t="shared" si="47"/>
        <v>#REF!</v>
      </c>
    </row>
    <row r="355" spans="1:11" ht="25" customHeight="1">
      <c r="A355" s="39"/>
      <c r="B355" s="73"/>
      <c r="C355" s="263" t="s">
        <v>58</v>
      </c>
      <c r="D355" s="263" t="s">
        <v>59</v>
      </c>
      <c r="E355" s="227">
        <v>20423.145600000003</v>
      </c>
      <c r="F355" s="301">
        <v>9190.4155200000023</v>
      </c>
      <c r="G355" s="44" t="s">
        <v>19</v>
      </c>
      <c r="H355" s="46" t="e">
        <f>H348</f>
        <v>#REF!</v>
      </c>
      <c r="I355" s="47" t="e">
        <f>I348</f>
        <v>#REF!</v>
      </c>
      <c r="J355" s="48" t="e">
        <f>J348</f>
        <v>#REF!</v>
      </c>
      <c r="K355" s="88" t="e">
        <f>K348</f>
        <v>#REF!</v>
      </c>
    </row>
    <row r="356" spans="1:11" ht="25" customHeight="1">
      <c r="A356" s="39"/>
      <c r="B356" s="73"/>
      <c r="C356" s="276" t="s">
        <v>60</v>
      </c>
      <c r="D356" s="276" t="s">
        <v>59</v>
      </c>
      <c r="E356" s="266">
        <v>23565.168000000005</v>
      </c>
      <c r="F356" s="199">
        <v>10604.325600000002</v>
      </c>
      <c r="G356" s="44" t="s">
        <v>19</v>
      </c>
      <c r="H356" s="101"/>
      <c r="I356" s="78"/>
      <c r="J356" s="79"/>
      <c r="K356" s="102"/>
    </row>
    <row r="357" spans="1:11" ht="25" customHeight="1" thickBot="1">
      <c r="A357" s="50"/>
      <c r="B357" s="81"/>
      <c r="C357" s="276" t="s">
        <v>62</v>
      </c>
      <c r="D357" s="276" t="s">
        <v>59</v>
      </c>
      <c r="E357" s="266">
        <v>23565.168000000005</v>
      </c>
      <c r="F357" s="199">
        <v>10604.325600000002</v>
      </c>
      <c r="G357" s="44" t="s">
        <v>19</v>
      </c>
      <c r="H357" s="85"/>
      <c r="I357" s="82"/>
      <c r="J357" s="83"/>
      <c r="K357" s="89"/>
    </row>
    <row r="358" spans="1:11" ht="25" customHeight="1">
      <c r="A358" s="27"/>
      <c r="B358" s="168" t="s">
        <v>364</v>
      </c>
      <c r="C358" s="277" t="s">
        <v>17</v>
      </c>
      <c r="D358" s="277" t="s">
        <v>365</v>
      </c>
      <c r="E358" s="267">
        <v>12317.184000000001</v>
      </c>
      <c r="F358" s="302">
        <v>5542.7328000000007</v>
      </c>
      <c r="G358" s="44" t="s">
        <v>19</v>
      </c>
      <c r="H358" s="30">
        <v>80.75</v>
      </c>
      <c r="I358" s="31">
        <v>49.25</v>
      </c>
      <c r="J358" s="32">
        <v>30.5</v>
      </c>
      <c r="K358" s="87">
        <v>551.29999999999995</v>
      </c>
    </row>
    <row r="359" spans="1:11" ht="25" customHeight="1">
      <c r="A359" s="39"/>
      <c r="B359" s="65" t="s">
        <v>20</v>
      </c>
      <c r="C359" s="275" t="s">
        <v>21</v>
      </c>
      <c r="D359" s="275" t="s">
        <v>366</v>
      </c>
      <c r="E359" s="196">
        <v>14164.7616</v>
      </c>
      <c r="F359" s="197">
        <v>6374.1427199999998</v>
      </c>
      <c r="G359" s="44" t="s">
        <v>19</v>
      </c>
      <c r="H359" s="46">
        <f>H363</f>
        <v>80.75</v>
      </c>
      <c r="I359" s="47">
        <f>I363</f>
        <v>49.25</v>
      </c>
      <c r="J359" s="48">
        <f>J363</f>
        <v>30.5</v>
      </c>
      <c r="K359" s="88">
        <f>K363</f>
        <v>551.29999999999995</v>
      </c>
    </row>
    <row r="360" spans="1:11" ht="25" customHeight="1">
      <c r="A360" s="39"/>
      <c r="B360" s="65"/>
      <c r="C360" s="275" t="s">
        <v>23</v>
      </c>
      <c r="D360" s="275" t="s">
        <v>367</v>
      </c>
      <c r="E360" s="196">
        <v>14164.7616</v>
      </c>
      <c r="F360" s="197">
        <v>6374.1427199999998</v>
      </c>
      <c r="G360" s="44" t="s">
        <v>19</v>
      </c>
      <c r="H360" s="46">
        <f t="shared" ref="H360:K375" si="48">H359</f>
        <v>80.75</v>
      </c>
      <c r="I360" s="47">
        <f t="shared" si="48"/>
        <v>49.25</v>
      </c>
      <c r="J360" s="48">
        <f t="shared" si="48"/>
        <v>30.5</v>
      </c>
      <c r="K360" s="88">
        <f t="shared" si="48"/>
        <v>551.29999999999995</v>
      </c>
    </row>
    <row r="361" spans="1:11" ht="25" customHeight="1">
      <c r="A361" s="39"/>
      <c r="B361" s="65" t="s">
        <v>368</v>
      </c>
      <c r="C361" s="405" t="s">
        <v>26</v>
      </c>
      <c r="D361" s="405" t="s">
        <v>369</v>
      </c>
      <c r="E361" s="196">
        <v>14164.7616</v>
      </c>
      <c r="F361" s="197">
        <v>6374.1427199999998</v>
      </c>
      <c r="G361" s="44" t="s">
        <v>19</v>
      </c>
      <c r="H361" s="46">
        <f t="shared" si="48"/>
        <v>80.75</v>
      </c>
      <c r="I361" s="47">
        <f t="shared" si="48"/>
        <v>49.25</v>
      </c>
      <c r="J361" s="48">
        <f t="shared" si="48"/>
        <v>30.5</v>
      </c>
      <c r="K361" s="88">
        <f t="shared" si="48"/>
        <v>551.29999999999995</v>
      </c>
    </row>
    <row r="362" spans="1:11" ht="25" customHeight="1">
      <c r="A362" s="39"/>
      <c r="B362" s="65"/>
      <c r="C362" s="415" t="s">
        <v>28</v>
      </c>
      <c r="D362" s="415" t="s">
        <v>370</v>
      </c>
      <c r="E362" s="296">
        <v>16012.339200000002</v>
      </c>
      <c r="F362" s="300">
        <v>7205.5526400000008</v>
      </c>
      <c r="G362" s="44" t="s">
        <v>19</v>
      </c>
      <c r="H362" s="46">
        <f>H358</f>
        <v>80.75</v>
      </c>
      <c r="I362" s="47">
        <f>I358</f>
        <v>49.25</v>
      </c>
      <c r="J362" s="48">
        <f>J358</f>
        <v>30.5</v>
      </c>
      <c r="K362" s="88">
        <f>K358</f>
        <v>551.29999999999995</v>
      </c>
    </row>
    <row r="363" spans="1:11" ht="25" customHeight="1">
      <c r="A363" s="39"/>
      <c r="B363" s="65"/>
      <c r="C363" s="297" t="s">
        <v>30</v>
      </c>
      <c r="D363" s="297" t="s">
        <v>371</v>
      </c>
      <c r="E363" s="296">
        <v>16012.339200000002</v>
      </c>
      <c r="F363" s="300">
        <v>7205.5526400000008</v>
      </c>
      <c r="G363" s="44" t="s">
        <v>19</v>
      </c>
      <c r="H363" s="46">
        <f>H362</f>
        <v>80.75</v>
      </c>
      <c r="I363" s="47">
        <f>I362</f>
        <v>49.25</v>
      </c>
      <c r="J363" s="48">
        <f>J362</f>
        <v>30.5</v>
      </c>
      <c r="K363" s="88">
        <f>K362</f>
        <v>551.29999999999995</v>
      </c>
    </row>
    <row r="364" spans="1:11" ht="25" customHeight="1">
      <c r="A364" s="39"/>
      <c r="B364" s="65"/>
      <c r="C364" s="263" t="s">
        <v>32</v>
      </c>
      <c r="D364" s="263" t="s">
        <v>372</v>
      </c>
      <c r="E364" s="227">
        <v>16012.339200000002</v>
      </c>
      <c r="F364" s="301">
        <v>7205.5526400000008</v>
      </c>
      <c r="G364" s="44" t="s">
        <v>19</v>
      </c>
      <c r="H364" s="46">
        <f>H361</f>
        <v>80.75</v>
      </c>
      <c r="I364" s="47">
        <f>I361</f>
        <v>49.25</v>
      </c>
      <c r="J364" s="48">
        <f>J361</f>
        <v>30.5</v>
      </c>
      <c r="K364" s="88">
        <f>K361</f>
        <v>551.29999999999995</v>
      </c>
    </row>
    <row r="365" spans="1:11" ht="25" customHeight="1">
      <c r="A365" s="39"/>
      <c r="B365" s="65"/>
      <c r="C365" s="263" t="s">
        <v>34</v>
      </c>
      <c r="D365" s="263" t="s">
        <v>373</v>
      </c>
      <c r="E365" s="227">
        <v>16012.339200000002</v>
      </c>
      <c r="F365" s="301">
        <v>7205.5526400000008</v>
      </c>
      <c r="G365" s="44" t="s">
        <v>19</v>
      </c>
      <c r="H365" s="46">
        <f t="shared" si="48"/>
        <v>80.75</v>
      </c>
      <c r="I365" s="47">
        <f t="shared" si="48"/>
        <v>49.25</v>
      </c>
      <c r="J365" s="48">
        <f t="shared" si="48"/>
        <v>30.5</v>
      </c>
      <c r="K365" s="88">
        <f t="shared" si="48"/>
        <v>551.29999999999995</v>
      </c>
    </row>
    <row r="366" spans="1:11" ht="25" customHeight="1">
      <c r="A366" s="39"/>
      <c r="B366" s="65"/>
      <c r="C366" s="298" t="s">
        <v>36</v>
      </c>
      <c r="D366" s="298" t="s">
        <v>374</v>
      </c>
      <c r="E366" s="227">
        <v>16012.339200000002</v>
      </c>
      <c r="F366" s="301">
        <v>7205.5526400000008</v>
      </c>
      <c r="G366" s="44" t="s">
        <v>19</v>
      </c>
      <c r="H366" s="46"/>
      <c r="I366" s="47"/>
      <c r="J366" s="48"/>
      <c r="K366" s="88"/>
    </row>
    <row r="367" spans="1:11" ht="25" customHeight="1">
      <c r="A367" s="39"/>
      <c r="B367" s="65"/>
      <c r="C367" s="414" t="s">
        <v>38</v>
      </c>
      <c r="D367" s="414" t="s">
        <v>375</v>
      </c>
      <c r="E367" s="227">
        <v>16012.339200000002</v>
      </c>
      <c r="F367" s="301">
        <v>7205.5526400000008</v>
      </c>
      <c r="G367" s="44" t="s">
        <v>19</v>
      </c>
      <c r="H367" s="46"/>
      <c r="I367" s="47"/>
      <c r="J367" s="48"/>
      <c r="K367" s="88"/>
    </row>
    <row r="368" spans="1:11" ht="24" customHeight="1">
      <c r="A368" s="39"/>
      <c r="B368" s="65"/>
      <c r="C368" s="263" t="s">
        <v>40</v>
      </c>
      <c r="D368" s="263" t="s">
        <v>376</v>
      </c>
      <c r="E368" s="227">
        <v>16012.339200000002</v>
      </c>
      <c r="F368" s="301">
        <v>7205.5526400000008</v>
      </c>
      <c r="G368" s="44" t="s">
        <v>19</v>
      </c>
      <c r="H368" s="46">
        <f>H365</f>
        <v>80.75</v>
      </c>
      <c r="I368" s="47">
        <f>I365</f>
        <v>49.25</v>
      </c>
      <c r="J368" s="48">
        <f>J365</f>
        <v>30.5</v>
      </c>
      <c r="K368" s="88">
        <f>K365</f>
        <v>551.29999999999995</v>
      </c>
    </row>
    <row r="369" spans="1:11" ht="25" customHeight="1">
      <c r="A369" s="39"/>
      <c r="B369" s="65"/>
      <c r="C369" s="263" t="s">
        <v>42</v>
      </c>
      <c r="D369" s="263" t="s">
        <v>377</v>
      </c>
      <c r="E369" s="227">
        <v>16012.339200000002</v>
      </c>
      <c r="F369" s="301">
        <v>7205.5526400000008</v>
      </c>
      <c r="G369" s="44" t="s">
        <v>19</v>
      </c>
      <c r="H369" s="46">
        <f t="shared" si="48"/>
        <v>80.75</v>
      </c>
      <c r="I369" s="47">
        <f t="shared" si="48"/>
        <v>49.25</v>
      </c>
      <c r="J369" s="48">
        <f t="shared" si="48"/>
        <v>30.5</v>
      </c>
      <c r="K369" s="88">
        <f t="shared" si="48"/>
        <v>551.29999999999995</v>
      </c>
    </row>
    <row r="370" spans="1:11" ht="25" customHeight="1">
      <c r="A370" s="39"/>
      <c r="B370" s="65"/>
      <c r="C370" s="263" t="s">
        <v>44</v>
      </c>
      <c r="D370" s="263" t="s">
        <v>378</v>
      </c>
      <c r="E370" s="227">
        <v>16012.339200000002</v>
      </c>
      <c r="F370" s="301">
        <v>7205.5526400000008</v>
      </c>
      <c r="G370" s="44" t="s">
        <v>19</v>
      </c>
      <c r="H370" s="101" t="e">
        <f>#REF!</f>
        <v>#REF!</v>
      </c>
      <c r="I370" s="78" t="e">
        <f>#REF!</f>
        <v>#REF!</v>
      </c>
      <c r="J370" s="79" t="e">
        <f>#REF!</f>
        <v>#REF!</v>
      </c>
      <c r="K370" s="102" t="e">
        <f>#REF!</f>
        <v>#REF!</v>
      </c>
    </row>
    <row r="371" spans="1:11" ht="25" customHeight="1">
      <c r="A371" s="39"/>
      <c r="B371" s="65"/>
      <c r="C371" s="263" t="s">
        <v>46</v>
      </c>
      <c r="D371" s="263" t="s">
        <v>379</v>
      </c>
      <c r="E371" s="227">
        <v>16012.339200000002</v>
      </c>
      <c r="F371" s="301">
        <v>7205.5526400000008</v>
      </c>
      <c r="G371" s="44" t="s">
        <v>19</v>
      </c>
      <c r="H371" s="46" t="e">
        <f t="shared" si="48"/>
        <v>#REF!</v>
      </c>
      <c r="I371" s="47" t="e">
        <f t="shared" si="48"/>
        <v>#REF!</v>
      </c>
      <c r="J371" s="48" t="e">
        <f t="shared" si="48"/>
        <v>#REF!</v>
      </c>
      <c r="K371" s="88" t="e">
        <f t="shared" si="48"/>
        <v>#REF!</v>
      </c>
    </row>
    <row r="372" spans="1:11" ht="25" customHeight="1">
      <c r="A372" s="39"/>
      <c r="B372" s="65"/>
      <c r="C372" s="263" t="s">
        <v>48</v>
      </c>
      <c r="D372" s="263" t="s">
        <v>380</v>
      </c>
      <c r="E372" s="227">
        <v>16012.339200000002</v>
      </c>
      <c r="F372" s="301">
        <v>7205.5526400000008</v>
      </c>
      <c r="G372" s="44" t="s">
        <v>19</v>
      </c>
      <c r="H372" s="46" t="e">
        <f t="shared" si="48"/>
        <v>#REF!</v>
      </c>
      <c r="I372" s="47" t="e">
        <f t="shared" si="48"/>
        <v>#REF!</v>
      </c>
      <c r="J372" s="48" t="e">
        <f t="shared" si="48"/>
        <v>#REF!</v>
      </c>
      <c r="K372" s="88" t="e">
        <f t="shared" si="48"/>
        <v>#REF!</v>
      </c>
    </row>
    <row r="373" spans="1:11" ht="25" customHeight="1">
      <c r="A373" s="39"/>
      <c r="B373" s="65"/>
      <c r="C373" s="263" t="s">
        <v>50</v>
      </c>
      <c r="D373" s="263" t="s">
        <v>381</v>
      </c>
      <c r="E373" s="227">
        <v>16012.339200000002</v>
      </c>
      <c r="F373" s="301">
        <v>7205.5526400000008</v>
      </c>
      <c r="G373" s="44" t="s">
        <v>19</v>
      </c>
      <c r="H373" s="46" t="e">
        <f t="shared" si="48"/>
        <v>#REF!</v>
      </c>
      <c r="I373" s="47" t="e">
        <f t="shared" si="48"/>
        <v>#REF!</v>
      </c>
      <c r="J373" s="48" t="e">
        <f t="shared" si="48"/>
        <v>#REF!</v>
      </c>
      <c r="K373" s="88" t="e">
        <f t="shared" si="48"/>
        <v>#REF!</v>
      </c>
    </row>
    <row r="374" spans="1:11" ht="25" customHeight="1">
      <c r="A374" s="39"/>
      <c r="B374" s="65"/>
      <c r="C374" s="263" t="s">
        <v>52</v>
      </c>
      <c r="D374" s="263" t="s">
        <v>382</v>
      </c>
      <c r="E374" s="227">
        <v>16012.339200000002</v>
      </c>
      <c r="F374" s="301">
        <v>7205.5526400000008</v>
      </c>
      <c r="G374" s="44" t="s">
        <v>19</v>
      </c>
      <c r="H374" s="46" t="e">
        <f t="shared" si="48"/>
        <v>#REF!</v>
      </c>
      <c r="I374" s="47" t="e">
        <f t="shared" si="48"/>
        <v>#REF!</v>
      </c>
      <c r="J374" s="48" t="e">
        <f t="shared" si="48"/>
        <v>#REF!</v>
      </c>
      <c r="K374" s="88" t="e">
        <f t="shared" si="48"/>
        <v>#REF!</v>
      </c>
    </row>
    <row r="375" spans="1:11" ht="25" customHeight="1">
      <c r="A375" s="39"/>
      <c r="B375" s="65"/>
      <c r="C375" s="263" t="s">
        <v>54</v>
      </c>
      <c r="D375" s="263" t="s">
        <v>383</v>
      </c>
      <c r="E375" s="227">
        <v>16012.339200000002</v>
      </c>
      <c r="F375" s="301">
        <v>7205.5526400000008</v>
      </c>
      <c r="G375" s="44" t="s">
        <v>19</v>
      </c>
      <c r="H375" s="46" t="e">
        <f t="shared" si="48"/>
        <v>#REF!</v>
      </c>
      <c r="I375" s="47" t="e">
        <f t="shared" si="48"/>
        <v>#REF!</v>
      </c>
      <c r="J375" s="48" t="e">
        <f t="shared" si="48"/>
        <v>#REF!</v>
      </c>
      <c r="K375" s="88" t="e">
        <f t="shared" si="48"/>
        <v>#REF!</v>
      </c>
    </row>
    <row r="376" spans="1:11" ht="25" customHeight="1">
      <c r="A376" s="39"/>
      <c r="B376" s="65"/>
      <c r="C376" s="263" t="s">
        <v>56</v>
      </c>
      <c r="D376" s="263" t="s">
        <v>384</v>
      </c>
      <c r="E376" s="227">
        <v>16012.339200000002</v>
      </c>
      <c r="F376" s="301">
        <v>7205.5526400000008</v>
      </c>
      <c r="G376" s="44" t="s">
        <v>19</v>
      </c>
      <c r="H376" s="101" t="e">
        <f t="shared" ref="H376:K376" si="49">H375</f>
        <v>#REF!</v>
      </c>
      <c r="I376" s="78" t="e">
        <f t="shared" si="49"/>
        <v>#REF!</v>
      </c>
      <c r="J376" s="79" t="e">
        <f t="shared" si="49"/>
        <v>#REF!</v>
      </c>
      <c r="K376" s="102" t="e">
        <f t="shared" si="49"/>
        <v>#REF!</v>
      </c>
    </row>
    <row r="377" spans="1:11" ht="25" customHeight="1">
      <c r="A377" s="39"/>
      <c r="B377" s="65"/>
      <c r="C377" s="263" t="s">
        <v>58</v>
      </c>
      <c r="D377" s="263" t="s">
        <v>59</v>
      </c>
      <c r="E377" s="227">
        <v>16012.339200000002</v>
      </c>
      <c r="F377" s="301">
        <v>7205.5526400000008</v>
      </c>
      <c r="G377" s="44" t="s">
        <v>19</v>
      </c>
      <c r="H377" s="46" t="e">
        <f>H370</f>
        <v>#REF!</v>
      </c>
      <c r="I377" s="47" t="e">
        <f>I370</f>
        <v>#REF!</v>
      </c>
      <c r="J377" s="48" t="e">
        <f>J370</f>
        <v>#REF!</v>
      </c>
      <c r="K377" s="88" t="e">
        <f>K370</f>
        <v>#REF!</v>
      </c>
    </row>
    <row r="378" spans="1:11" ht="25" customHeight="1">
      <c r="A378" s="39"/>
      <c r="B378" s="65"/>
      <c r="C378" s="276" t="s">
        <v>60</v>
      </c>
      <c r="D378" s="276" t="s">
        <v>59</v>
      </c>
      <c r="E378" s="266">
        <v>18475.776000000002</v>
      </c>
      <c r="F378" s="199">
        <v>8314.0992000000006</v>
      </c>
      <c r="G378" s="44" t="s">
        <v>19</v>
      </c>
      <c r="H378" s="101"/>
      <c r="I378" s="78"/>
      <c r="J378" s="79"/>
      <c r="K378" s="102"/>
    </row>
    <row r="379" spans="1:11" ht="25" customHeight="1" thickBot="1">
      <c r="A379" s="50"/>
      <c r="B379" s="135"/>
      <c r="C379" s="276" t="s">
        <v>62</v>
      </c>
      <c r="D379" s="276" t="s">
        <v>59</v>
      </c>
      <c r="E379" s="266">
        <v>18475.776000000002</v>
      </c>
      <c r="F379" s="199">
        <v>8314.0992000000006</v>
      </c>
      <c r="G379" s="44" t="s">
        <v>19</v>
      </c>
      <c r="H379" s="85"/>
      <c r="I379" s="82"/>
      <c r="J379" s="83"/>
      <c r="K379" s="89"/>
    </row>
    <row r="380" spans="1:11" ht="25" customHeight="1">
      <c r="A380" s="27"/>
      <c r="B380" s="168" t="s">
        <v>385</v>
      </c>
      <c r="C380" s="277" t="s">
        <v>17</v>
      </c>
      <c r="D380" s="277" t="s">
        <v>386</v>
      </c>
      <c r="E380" s="267">
        <v>8746.0560000000005</v>
      </c>
      <c r="F380" s="302">
        <v>3935.7252000000003</v>
      </c>
      <c r="G380" s="44" t="s">
        <v>65</v>
      </c>
      <c r="H380" s="94">
        <v>71.900000000000006</v>
      </c>
      <c r="I380" s="92">
        <v>36.5</v>
      </c>
      <c r="J380" s="93">
        <v>26.6</v>
      </c>
      <c r="K380" s="103">
        <v>604</v>
      </c>
    </row>
    <row r="381" spans="1:11" ht="25" customHeight="1">
      <c r="A381" s="39"/>
      <c r="B381" s="65" t="s">
        <v>20</v>
      </c>
      <c r="C381" s="275" t="s">
        <v>21</v>
      </c>
      <c r="D381" s="275" t="s">
        <v>387</v>
      </c>
      <c r="E381" s="196">
        <v>10057.964399999999</v>
      </c>
      <c r="F381" s="197">
        <v>4526.0839799999994</v>
      </c>
      <c r="G381" s="44" t="s">
        <v>19</v>
      </c>
      <c r="H381" s="46">
        <f>H385</f>
        <v>71.900000000000006</v>
      </c>
      <c r="I381" s="47">
        <f>I385</f>
        <v>36.5</v>
      </c>
      <c r="J381" s="48">
        <f>J385</f>
        <v>26.6</v>
      </c>
      <c r="K381" s="75">
        <f>K385</f>
        <v>604</v>
      </c>
    </row>
    <row r="382" spans="1:11" ht="25" customHeight="1">
      <c r="A382" s="39"/>
      <c r="B382" s="73"/>
      <c r="C382" s="275" t="s">
        <v>23</v>
      </c>
      <c r="D382" s="275" t="s">
        <v>388</v>
      </c>
      <c r="E382" s="196">
        <v>10057.964399999999</v>
      </c>
      <c r="F382" s="197">
        <v>4526.0839799999994</v>
      </c>
      <c r="G382" s="44" t="s">
        <v>19</v>
      </c>
      <c r="H382" s="46">
        <f t="shared" ref="H382:K391" si="50">H381</f>
        <v>71.900000000000006</v>
      </c>
      <c r="I382" s="47">
        <f t="shared" si="50"/>
        <v>36.5</v>
      </c>
      <c r="J382" s="48">
        <f t="shared" si="50"/>
        <v>26.6</v>
      </c>
      <c r="K382" s="75">
        <f t="shared" si="50"/>
        <v>604</v>
      </c>
    </row>
    <row r="383" spans="1:11" ht="25" customHeight="1">
      <c r="A383" s="39"/>
      <c r="B383" s="232" t="s">
        <v>389</v>
      </c>
      <c r="C383" s="405" t="s">
        <v>26</v>
      </c>
      <c r="D383" s="405" t="s">
        <v>390</v>
      </c>
      <c r="E383" s="196">
        <v>10057.964399999999</v>
      </c>
      <c r="F383" s="197">
        <v>4526.0839799999994</v>
      </c>
      <c r="G383" s="44" t="s">
        <v>19</v>
      </c>
      <c r="H383" s="46">
        <f t="shared" si="50"/>
        <v>71.900000000000006</v>
      </c>
      <c r="I383" s="47">
        <f t="shared" si="50"/>
        <v>36.5</v>
      </c>
      <c r="J383" s="48">
        <f t="shared" si="50"/>
        <v>26.6</v>
      </c>
      <c r="K383" s="75">
        <f t="shared" si="50"/>
        <v>604</v>
      </c>
    </row>
    <row r="384" spans="1:11" ht="25" customHeight="1">
      <c r="A384" s="39"/>
      <c r="B384" s="65"/>
      <c r="C384" s="415" t="s">
        <v>28</v>
      </c>
      <c r="D384" s="415" t="s">
        <v>391</v>
      </c>
      <c r="E384" s="296">
        <v>11369.872800000001</v>
      </c>
      <c r="F384" s="300">
        <v>5116.4427600000008</v>
      </c>
      <c r="G384" s="44" t="s">
        <v>19</v>
      </c>
      <c r="H384" s="71">
        <f>H380</f>
        <v>71.900000000000006</v>
      </c>
      <c r="I384" s="68">
        <f>I380</f>
        <v>36.5</v>
      </c>
      <c r="J384" s="69">
        <f>J380</f>
        <v>26.6</v>
      </c>
      <c r="K384" s="72">
        <f>K380</f>
        <v>604</v>
      </c>
    </row>
    <row r="385" spans="1:11" ht="25" customHeight="1">
      <c r="A385" s="39"/>
      <c r="B385" s="65"/>
      <c r="C385" s="297" t="s">
        <v>30</v>
      </c>
      <c r="D385" s="297" t="s">
        <v>392</v>
      </c>
      <c r="E385" s="296">
        <v>11369.872800000001</v>
      </c>
      <c r="F385" s="300">
        <v>5116.4427600000008</v>
      </c>
      <c r="G385" s="44" t="s">
        <v>19</v>
      </c>
      <c r="H385" s="46">
        <f>H384</f>
        <v>71.900000000000006</v>
      </c>
      <c r="I385" s="47">
        <f>I384</f>
        <v>36.5</v>
      </c>
      <c r="J385" s="48">
        <f>J384</f>
        <v>26.6</v>
      </c>
      <c r="K385" s="75">
        <f>K384</f>
        <v>604</v>
      </c>
    </row>
    <row r="386" spans="1:11" ht="25" customHeight="1">
      <c r="A386" s="39"/>
      <c r="B386" s="73"/>
      <c r="C386" s="263" t="s">
        <v>32</v>
      </c>
      <c r="D386" s="263" t="s">
        <v>393</v>
      </c>
      <c r="E386" s="227">
        <v>11369.872800000001</v>
      </c>
      <c r="F386" s="301">
        <v>5116.4427600000008</v>
      </c>
      <c r="G386" s="44" t="s">
        <v>19</v>
      </c>
      <c r="H386" s="46">
        <f>H383</f>
        <v>71.900000000000006</v>
      </c>
      <c r="I386" s="47">
        <f>I383</f>
        <v>36.5</v>
      </c>
      <c r="J386" s="48">
        <f>J383</f>
        <v>26.6</v>
      </c>
      <c r="K386" s="75">
        <f>K383</f>
        <v>604</v>
      </c>
    </row>
    <row r="387" spans="1:11" ht="25" customHeight="1">
      <c r="A387" s="39"/>
      <c r="B387" s="73"/>
      <c r="C387" s="263" t="s">
        <v>34</v>
      </c>
      <c r="D387" s="263" t="s">
        <v>394</v>
      </c>
      <c r="E387" s="227">
        <v>11369.872800000001</v>
      </c>
      <c r="F387" s="301">
        <v>5116.4427600000008</v>
      </c>
      <c r="G387" s="44" t="s">
        <v>19</v>
      </c>
      <c r="H387" s="46">
        <f t="shared" si="50"/>
        <v>71.900000000000006</v>
      </c>
      <c r="I387" s="47">
        <f t="shared" si="50"/>
        <v>36.5</v>
      </c>
      <c r="J387" s="48">
        <f t="shared" si="50"/>
        <v>26.6</v>
      </c>
      <c r="K387" s="75">
        <f t="shared" si="50"/>
        <v>604</v>
      </c>
    </row>
    <row r="388" spans="1:11" ht="25" customHeight="1">
      <c r="A388" s="39"/>
      <c r="B388" s="73"/>
      <c r="C388" s="298" t="s">
        <v>36</v>
      </c>
      <c r="D388" s="298" t="s">
        <v>395</v>
      </c>
      <c r="E388" s="227">
        <v>11369.872800000001</v>
      </c>
      <c r="F388" s="301">
        <v>5116.4427600000008</v>
      </c>
      <c r="G388" s="44" t="s">
        <v>19</v>
      </c>
      <c r="H388" s="46"/>
      <c r="I388" s="47"/>
      <c r="J388" s="48"/>
      <c r="K388" s="75"/>
    </row>
    <row r="389" spans="1:11" ht="25" customHeight="1">
      <c r="A389" s="39"/>
      <c r="B389" s="73"/>
      <c r="C389" s="414" t="s">
        <v>38</v>
      </c>
      <c r="D389" s="414" t="s">
        <v>396</v>
      </c>
      <c r="E389" s="227">
        <v>11369.872800000001</v>
      </c>
      <c r="F389" s="301">
        <v>5116.4427600000008</v>
      </c>
      <c r="G389" s="44" t="s">
        <v>19</v>
      </c>
      <c r="H389" s="46"/>
      <c r="I389" s="47"/>
      <c r="J389" s="48"/>
      <c r="K389" s="75"/>
    </row>
    <row r="390" spans="1:11" ht="25" customHeight="1">
      <c r="A390" s="39"/>
      <c r="B390" s="73"/>
      <c r="C390" s="263" t="s">
        <v>40</v>
      </c>
      <c r="D390" s="263" t="s">
        <v>397</v>
      </c>
      <c r="E390" s="227">
        <v>11369.872800000001</v>
      </c>
      <c r="F390" s="301">
        <v>5116.4427600000008</v>
      </c>
      <c r="G390" s="44" t="s">
        <v>19</v>
      </c>
      <c r="H390" s="46">
        <f>H387</f>
        <v>71.900000000000006</v>
      </c>
      <c r="I390" s="47">
        <f>I387</f>
        <v>36.5</v>
      </c>
      <c r="J390" s="48">
        <f>J387</f>
        <v>26.6</v>
      </c>
      <c r="K390" s="75">
        <f>K387</f>
        <v>604</v>
      </c>
    </row>
    <row r="391" spans="1:11" ht="25" customHeight="1">
      <c r="A391" s="39"/>
      <c r="B391" s="73"/>
      <c r="C391" s="263" t="s">
        <v>42</v>
      </c>
      <c r="D391" s="263" t="s">
        <v>398</v>
      </c>
      <c r="E391" s="227">
        <v>11369.872800000001</v>
      </c>
      <c r="F391" s="301">
        <v>5116.4427600000008</v>
      </c>
      <c r="G391" s="44" t="s">
        <v>19</v>
      </c>
      <c r="H391" s="46">
        <f t="shared" si="50"/>
        <v>71.900000000000006</v>
      </c>
      <c r="I391" s="47">
        <f t="shared" si="50"/>
        <v>36.5</v>
      </c>
      <c r="J391" s="48">
        <f t="shared" si="50"/>
        <v>26.6</v>
      </c>
      <c r="K391" s="75">
        <f t="shared" si="50"/>
        <v>604</v>
      </c>
    </row>
    <row r="392" spans="1:11" ht="25" customHeight="1">
      <c r="A392" s="39"/>
      <c r="B392" s="73"/>
      <c r="C392" s="263" t="s">
        <v>44</v>
      </c>
      <c r="D392" s="263" t="s">
        <v>399</v>
      </c>
      <c r="E392" s="227">
        <v>11369.872800000001</v>
      </c>
      <c r="F392" s="301">
        <v>5116.4427600000008</v>
      </c>
      <c r="G392" s="44" t="s">
        <v>19</v>
      </c>
      <c r="H392" s="46" t="e">
        <f>#REF!</f>
        <v>#REF!</v>
      </c>
      <c r="I392" s="47" t="e">
        <f>#REF!</f>
        <v>#REF!</v>
      </c>
      <c r="J392" s="48" t="e">
        <f>#REF!</f>
        <v>#REF!</v>
      </c>
      <c r="K392" s="75" t="e">
        <f>#REF!</f>
        <v>#REF!</v>
      </c>
    </row>
    <row r="393" spans="1:11" ht="25" customHeight="1">
      <c r="A393" s="39"/>
      <c r="B393" s="73"/>
      <c r="C393" s="263" t="s">
        <v>46</v>
      </c>
      <c r="D393" s="263" t="s">
        <v>400</v>
      </c>
      <c r="E393" s="227">
        <v>11369.872800000001</v>
      </c>
      <c r="F393" s="301">
        <v>5116.4427600000008</v>
      </c>
      <c r="G393" s="44" t="s">
        <v>19</v>
      </c>
      <c r="H393" s="46" t="e">
        <f t="shared" ref="H393:K397" si="51">H392</f>
        <v>#REF!</v>
      </c>
      <c r="I393" s="47" t="e">
        <f t="shared" si="51"/>
        <v>#REF!</v>
      </c>
      <c r="J393" s="48" t="e">
        <f t="shared" si="51"/>
        <v>#REF!</v>
      </c>
      <c r="K393" s="75" t="e">
        <f t="shared" si="51"/>
        <v>#REF!</v>
      </c>
    </row>
    <row r="394" spans="1:11" ht="25" customHeight="1">
      <c r="A394" s="39"/>
      <c r="B394" s="73"/>
      <c r="C394" s="263" t="s">
        <v>48</v>
      </c>
      <c r="D394" s="263" t="s">
        <v>401</v>
      </c>
      <c r="E394" s="227">
        <v>11369.872800000001</v>
      </c>
      <c r="F394" s="301">
        <v>5116.4427600000008</v>
      </c>
      <c r="G394" s="44" t="s">
        <v>19</v>
      </c>
      <c r="H394" s="46" t="e">
        <f t="shared" si="51"/>
        <v>#REF!</v>
      </c>
      <c r="I394" s="47" t="e">
        <f t="shared" si="51"/>
        <v>#REF!</v>
      </c>
      <c r="J394" s="48" t="e">
        <f t="shared" si="51"/>
        <v>#REF!</v>
      </c>
      <c r="K394" s="75" t="e">
        <f t="shared" si="51"/>
        <v>#REF!</v>
      </c>
    </row>
    <row r="395" spans="1:11" ht="25" customHeight="1">
      <c r="A395" s="39"/>
      <c r="B395" s="73"/>
      <c r="C395" s="263" t="s">
        <v>50</v>
      </c>
      <c r="D395" s="263" t="s">
        <v>402</v>
      </c>
      <c r="E395" s="227">
        <v>11369.872800000001</v>
      </c>
      <c r="F395" s="301">
        <v>5116.4427600000008</v>
      </c>
      <c r="G395" s="44" t="s">
        <v>19</v>
      </c>
      <c r="H395" s="46" t="e">
        <f t="shared" si="51"/>
        <v>#REF!</v>
      </c>
      <c r="I395" s="47" t="e">
        <f t="shared" si="51"/>
        <v>#REF!</v>
      </c>
      <c r="J395" s="48" t="e">
        <f t="shared" si="51"/>
        <v>#REF!</v>
      </c>
      <c r="K395" s="75" t="e">
        <f t="shared" si="51"/>
        <v>#REF!</v>
      </c>
    </row>
    <row r="396" spans="1:11" ht="25" customHeight="1">
      <c r="A396" s="39"/>
      <c r="B396" s="73"/>
      <c r="C396" s="263" t="s">
        <v>52</v>
      </c>
      <c r="D396" s="263" t="s">
        <v>403</v>
      </c>
      <c r="E396" s="227">
        <v>11369.872800000001</v>
      </c>
      <c r="F396" s="301">
        <v>5116.4427600000008</v>
      </c>
      <c r="G396" s="44" t="s">
        <v>19</v>
      </c>
      <c r="H396" s="46" t="e">
        <f t="shared" si="51"/>
        <v>#REF!</v>
      </c>
      <c r="I396" s="47" t="e">
        <f t="shared" si="51"/>
        <v>#REF!</v>
      </c>
      <c r="J396" s="48" t="e">
        <f t="shared" si="51"/>
        <v>#REF!</v>
      </c>
      <c r="K396" s="75" t="e">
        <f t="shared" si="51"/>
        <v>#REF!</v>
      </c>
    </row>
    <row r="397" spans="1:11" ht="25" customHeight="1">
      <c r="A397" s="39"/>
      <c r="B397" s="73"/>
      <c r="C397" s="263" t="s">
        <v>54</v>
      </c>
      <c r="D397" s="263" t="s">
        <v>404</v>
      </c>
      <c r="E397" s="227">
        <v>11369.872800000001</v>
      </c>
      <c r="F397" s="301">
        <v>5116.4427600000008</v>
      </c>
      <c r="G397" s="44" t="s">
        <v>19</v>
      </c>
      <c r="H397" s="101" t="e">
        <f t="shared" si="51"/>
        <v>#REF!</v>
      </c>
      <c r="I397" s="78" t="e">
        <f t="shared" si="51"/>
        <v>#REF!</v>
      </c>
      <c r="J397" s="79" t="e">
        <f t="shared" si="51"/>
        <v>#REF!</v>
      </c>
      <c r="K397" s="104" t="e">
        <f t="shared" si="51"/>
        <v>#REF!</v>
      </c>
    </row>
    <row r="398" spans="1:11" ht="25" customHeight="1">
      <c r="A398" s="39"/>
      <c r="B398" s="73"/>
      <c r="C398" s="263" t="s">
        <v>56</v>
      </c>
      <c r="D398" s="263" t="s">
        <v>405</v>
      </c>
      <c r="E398" s="227">
        <v>11369.872800000001</v>
      </c>
      <c r="F398" s="301">
        <v>5116.4427600000008</v>
      </c>
      <c r="G398" s="44" t="s">
        <v>19</v>
      </c>
      <c r="H398" s="46" t="e">
        <f>H397</f>
        <v>#REF!</v>
      </c>
      <c r="I398" s="47" t="e">
        <f>I397</f>
        <v>#REF!</v>
      </c>
      <c r="J398" s="48" t="e">
        <f>J397</f>
        <v>#REF!</v>
      </c>
      <c r="K398" s="75" t="e">
        <f>K397</f>
        <v>#REF!</v>
      </c>
    </row>
    <row r="399" spans="1:11" ht="25" customHeight="1">
      <c r="A399" s="39"/>
      <c r="B399" s="73"/>
      <c r="C399" s="263" t="s">
        <v>58</v>
      </c>
      <c r="D399" s="263" t="s">
        <v>59</v>
      </c>
      <c r="E399" s="227">
        <v>11369.872800000001</v>
      </c>
      <c r="F399" s="301">
        <v>5116.4427600000008</v>
      </c>
      <c r="G399" s="44" t="s">
        <v>19</v>
      </c>
      <c r="H399" s="35" t="e">
        <f>H392</f>
        <v>#REF!</v>
      </c>
      <c r="I399" s="36" t="e">
        <f>I392</f>
        <v>#REF!</v>
      </c>
      <c r="J399" s="37" t="e">
        <f>J392</f>
        <v>#REF!</v>
      </c>
      <c r="K399" s="109" t="e">
        <f>K392</f>
        <v>#REF!</v>
      </c>
    </row>
    <row r="400" spans="1:11" ht="25" customHeight="1">
      <c r="A400" s="39"/>
      <c r="B400" s="73"/>
      <c r="C400" s="276" t="s">
        <v>60</v>
      </c>
      <c r="D400" s="276" t="s">
        <v>59</v>
      </c>
      <c r="E400" s="266">
        <v>13119.084000000001</v>
      </c>
      <c r="F400" s="199">
        <v>5903.5878000000002</v>
      </c>
      <c r="G400" s="44" t="s">
        <v>19</v>
      </c>
      <c r="H400" s="136"/>
      <c r="I400" s="137"/>
      <c r="J400" s="138"/>
      <c r="K400" s="185"/>
    </row>
    <row r="401" spans="1:13" ht="25" customHeight="1" thickBot="1">
      <c r="A401" s="50"/>
      <c r="B401" s="81"/>
      <c r="C401" s="276" t="s">
        <v>62</v>
      </c>
      <c r="D401" s="276" t="s">
        <v>59</v>
      </c>
      <c r="E401" s="291">
        <v>13119.084000000001</v>
      </c>
      <c r="F401" s="199">
        <v>5903.5878000000002</v>
      </c>
      <c r="G401" s="44" t="s">
        <v>19</v>
      </c>
      <c r="H401" s="85" t="e">
        <f t="shared" ref="H401:K401" si="52">H399</f>
        <v>#REF!</v>
      </c>
      <c r="I401" s="82" t="e">
        <f t="shared" si="52"/>
        <v>#REF!</v>
      </c>
      <c r="J401" s="83" t="e">
        <f t="shared" si="52"/>
        <v>#REF!</v>
      </c>
      <c r="K401" s="86" t="e">
        <f t="shared" si="52"/>
        <v>#REF!</v>
      </c>
    </row>
    <row r="402" spans="1:13" ht="25" customHeight="1">
      <c r="A402" s="27"/>
      <c r="B402" s="168" t="s">
        <v>406</v>
      </c>
      <c r="C402" s="277" t="s">
        <v>17</v>
      </c>
      <c r="D402" s="277" t="s">
        <v>407</v>
      </c>
      <c r="E402" s="194">
        <v>5490</v>
      </c>
      <c r="F402" s="302">
        <v>2470.5</v>
      </c>
      <c r="G402" s="44" t="s">
        <v>257</v>
      </c>
      <c r="H402" s="63">
        <v>63</v>
      </c>
      <c r="I402" s="60">
        <v>33.5</v>
      </c>
      <c r="J402" s="61">
        <v>27.75</v>
      </c>
      <c r="K402" s="111">
        <v>560.1</v>
      </c>
    </row>
    <row r="403" spans="1:13" ht="25" customHeight="1">
      <c r="A403" s="39"/>
      <c r="B403" s="65" t="s">
        <v>20</v>
      </c>
      <c r="C403" s="275" t="s">
        <v>21</v>
      </c>
      <c r="D403" s="275" t="s">
        <v>408</v>
      </c>
      <c r="E403" s="299">
        <v>7579.4400000000005</v>
      </c>
      <c r="F403" s="306">
        <v>3410.7480000000005</v>
      </c>
      <c r="G403" s="44" t="s">
        <v>19</v>
      </c>
      <c r="H403" s="46">
        <f>H407</f>
        <v>63</v>
      </c>
      <c r="I403" s="47">
        <f>I407</f>
        <v>33.5</v>
      </c>
      <c r="J403" s="48">
        <f>J407</f>
        <v>27.75</v>
      </c>
      <c r="K403" s="88">
        <f>K407</f>
        <v>560.1</v>
      </c>
    </row>
    <row r="404" spans="1:13" ht="25" customHeight="1">
      <c r="A404" s="39"/>
      <c r="B404" s="65"/>
      <c r="C404" s="275" t="s">
        <v>23</v>
      </c>
      <c r="D404" s="275" t="s">
        <v>409</v>
      </c>
      <c r="E404" s="299">
        <v>7579.4400000000005</v>
      </c>
      <c r="F404" s="306">
        <v>3410.7480000000005</v>
      </c>
      <c r="G404" s="44" t="s">
        <v>19</v>
      </c>
      <c r="H404" s="46">
        <f t="shared" ref="H404:K419" si="53">H403</f>
        <v>63</v>
      </c>
      <c r="I404" s="47">
        <f t="shared" si="53"/>
        <v>33.5</v>
      </c>
      <c r="J404" s="48">
        <f t="shared" si="53"/>
        <v>27.75</v>
      </c>
      <c r="K404" s="88">
        <f t="shared" si="53"/>
        <v>560.1</v>
      </c>
      <c r="M404" s="287"/>
    </row>
    <row r="405" spans="1:13" ht="25" customHeight="1">
      <c r="A405" s="39"/>
      <c r="B405" s="65" t="s">
        <v>410</v>
      </c>
      <c r="C405" s="405" t="s">
        <v>26</v>
      </c>
      <c r="D405" s="405" t="s">
        <v>411</v>
      </c>
      <c r="E405" s="299">
        <v>7579.4400000000005</v>
      </c>
      <c r="F405" s="306">
        <v>3410.7480000000005</v>
      </c>
      <c r="G405" s="44" t="s">
        <v>19</v>
      </c>
      <c r="H405" s="46">
        <f t="shared" si="53"/>
        <v>63</v>
      </c>
      <c r="I405" s="47">
        <f t="shared" si="53"/>
        <v>33.5</v>
      </c>
      <c r="J405" s="48">
        <f t="shared" si="53"/>
        <v>27.75</v>
      </c>
      <c r="K405" s="88">
        <f t="shared" si="53"/>
        <v>560.1</v>
      </c>
    </row>
    <row r="406" spans="1:13" ht="25" customHeight="1">
      <c r="A406" s="39"/>
      <c r="B406" s="65"/>
      <c r="C406" s="415" t="s">
        <v>28</v>
      </c>
      <c r="D406" s="415" t="s">
        <v>412</v>
      </c>
      <c r="E406" s="357">
        <v>8716.3559999999998</v>
      </c>
      <c r="F406" s="357">
        <v>3922.3602000000001</v>
      </c>
      <c r="G406" s="44" t="s">
        <v>19</v>
      </c>
      <c r="H406" s="71">
        <f>H402</f>
        <v>63</v>
      </c>
      <c r="I406" s="68">
        <f>I402</f>
        <v>33.5</v>
      </c>
      <c r="J406" s="69">
        <f>J402</f>
        <v>27.75</v>
      </c>
      <c r="K406" s="113">
        <f>K402</f>
        <v>560.1</v>
      </c>
    </row>
    <row r="407" spans="1:13" ht="25" customHeight="1">
      <c r="A407" s="39"/>
      <c r="B407" s="65"/>
      <c r="C407" s="297" t="s">
        <v>30</v>
      </c>
      <c r="D407" s="297" t="s">
        <v>413</v>
      </c>
      <c r="E407" s="357">
        <v>8716.3559999999998</v>
      </c>
      <c r="F407" s="357">
        <v>3922.3602000000001</v>
      </c>
      <c r="G407" s="44" t="s">
        <v>19</v>
      </c>
      <c r="H407" s="46">
        <f>H406</f>
        <v>63</v>
      </c>
      <c r="I407" s="47">
        <f>I406</f>
        <v>33.5</v>
      </c>
      <c r="J407" s="48">
        <f>J406</f>
        <v>27.75</v>
      </c>
      <c r="K407" s="88">
        <f>K406</f>
        <v>560.1</v>
      </c>
    </row>
    <row r="408" spans="1:13" ht="25" customHeight="1">
      <c r="A408" s="39"/>
      <c r="B408" s="65"/>
      <c r="C408" s="263" t="s">
        <v>32</v>
      </c>
      <c r="D408" s="263" t="s">
        <v>414</v>
      </c>
      <c r="E408" s="357">
        <v>8716.3559999999998</v>
      </c>
      <c r="F408" s="357">
        <v>3922.3602000000001</v>
      </c>
      <c r="G408" s="44" t="s">
        <v>19</v>
      </c>
      <c r="H408" s="46">
        <f>H405</f>
        <v>63</v>
      </c>
      <c r="I408" s="47">
        <f>I405</f>
        <v>33.5</v>
      </c>
      <c r="J408" s="48">
        <f>J405</f>
        <v>27.75</v>
      </c>
      <c r="K408" s="88">
        <f>K405</f>
        <v>560.1</v>
      </c>
      <c r="M408" s="287"/>
    </row>
    <row r="409" spans="1:13" ht="25" customHeight="1">
      <c r="A409" s="39"/>
      <c r="B409" s="65"/>
      <c r="C409" s="263" t="s">
        <v>34</v>
      </c>
      <c r="D409" s="263" t="s">
        <v>415</v>
      </c>
      <c r="E409" s="357">
        <v>8716.3559999999998</v>
      </c>
      <c r="F409" s="357">
        <v>3922.3602000000001</v>
      </c>
      <c r="G409" s="44" t="s">
        <v>19</v>
      </c>
      <c r="H409" s="46">
        <f t="shared" si="53"/>
        <v>63</v>
      </c>
      <c r="I409" s="47">
        <f t="shared" si="53"/>
        <v>33.5</v>
      </c>
      <c r="J409" s="48">
        <f t="shared" si="53"/>
        <v>27.75</v>
      </c>
      <c r="K409" s="88">
        <f t="shared" si="53"/>
        <v>560.1</v>
      </c>
    </row>
    <row r="410" spans="1:13" ht="25" customHeight="1">
      <c r="A410" s="39"/>
      <c r="B410" s="65"/>
      <c r="C410" s="298" t="s">
        <v>36</v>
      </c>
      <c r="D410" s="298" t="s">
        <v>416</v>
      </c>
      <c r="E410" s="357">
        <v>8716.3559999999998</v>
      </c>
      <c r="F410" s="357">
        <v>3922.3602000000001</v>
      </c>
      <c r="G410" s="44" t="s">
        <v>19</v>
      </c>
      <c r="H410" s="46"/>
      <c r="I410" s="47"/>
      <c r="J410" s="48"/>
      <c r="K410" s="88"/>
    </row>
    <row r="411" spans="1:13" ht="25" customHeight="1">
      <c r="A411" s="39"/>
      <c r="B411" s="65"/>
      <c r="C411" s="414" t="s">
        <v>38</v>
      </c>
      <c r="D411" s="414" t="s">
        <v>417</v>
      </c>
      <c r="E411" s="357">
        <v>8716.3559999999998</v>
      </c>
      <c r="F411" s="357">
        <v>3922.3602000000001</v>
      </c>
      <c r="G411" s="44" t="s">
        <v>19</v>
      </c>
      <c r="H411" s="46"/>
      <c r="I411" s="47"/>
      <c r="J411" s="48"/>
      <c r="K411" s="88"/>
    </row>
    <row r="412" spans="1:13" ht="25" customHeight="1">
      <c r="A412" s="39"/>
      <c r="B412" s="65"/>
      <c r="C412" s="263" t="s">
        <v>40</v>
      </c>
      <c r="D412" s="263" t="s">
        <v>418</v>
      </c>
      <c r="E412" s="357">
        <v>8716.3559999999998</v>
      </c>
      <c r="F412" s="357">
        <v>3922.3602000000001</v>
      </c>
      <c r="G412" s="44" t="s">
        <v>19</v>
      </c>
      <c r="H412" s="46">
        <f>H409</f>
        <v>63</v>
      </c>
      <c r="I412" s="47">
        <f>I409</f>
        <v>33.5</v>
      </c>
      <c r="J412" s="48">
        <f>J409</f>
        <v>27.75</v>
      </c>
      <c r="K412" s="88">
        <f>K409</f>
        <v>560.1</v>
      </c>
    </row>
    <row r="413" spans="1:13" ht="25" customHeight="1">
      <c r="A413" s="39"/>
      <c r="B413" s="65"/>
      <c r="C413" s="263" t="s">
        <v>42</v>
      </c>
      <c r="D413" s="263" t="s">
        <v>419</v>
      </c>
      <c r="E413" s="357">
        <v>8716.3559999999998</v>
      </c>
      <c r="F413" s="357">
        <v>3922.3602000000001</v>
      </c>
      <c r="G413" s="44" t="s">
        <v>19</v>
      </c>
      <c r="H413" s="46">
        <f t="shared" si="53"/>
        <v>63</v>
      </c>
      <c r="I413" s="47">
        <f t="shared" si="53"/>
        <v>33.5</v>
      </c>
      <c r="J413" s="48">
        <f t="shared" si="53"/>
        <v>27.75</v>
      </c>
      <c r="K413" s="88">
        <f t="shared" si="53"/>
        <v>560.1</v>
      </c>
    </row>
    <row r="414" spans="1:13" ht="25" customHeight="1">
      <c r="A414" s="39"/>
      <c r="B414" s="65"/>
      <c r="C414" s="263" t="s">
        <v>44</v>
      </c>
      <c r="D414" s="263" t="s">
        <v>420</v>
      </c>
      <c r="E414" s="357">
        <v>8716.3559999999998</v>
      </c>
      <c r="F414" s="357">
        <v>3922.3602000000001</v>
      </c>
      <c r="G414" s="44" t="s">
        <v>19</v>
      </c>
      <c r="H414" s="46" t="e">
        <f>#REF!</f>
        <v>#REF!</v>
      </c>
      <c r="I414" s="47" t="e">
        <f>#REF!</f>
        <v>#REF!</v>
      </c>
      <c r="J414" s="48" t="e">
        <f>#REF!</f>
        <v>#REF!</v>
      </c>
      <c r="K414" s="88" t="e">
        <f>#REF!</f>
        <v>#REF!</v>
      </c>
    </row>
    <row r="415" spans="1:13" ht="25" customHeight="1">
      <c r="A415" s="39"/>
      <c r="B415" s="65"/>
      <c r="C415" s="263" t="s">
        <v>46</v>
      </c>
      <c r="D415" s="263" t="s">
        <v>421</v>
      </c>
      <c r="E415" s="357">
        <v>8716.3559999999998</v>
      </c>
      <c r="F415" s="357">
        <v>3922.3602000000001</v>
      </c>
      <c r="G415" s="44" t="s">
        <v>19</v>
      </c>
      <c r="H415" s="46" t="e">
        <f t="shared" si="53"/>
        <v>#REF!</v>
      </c>
      <c r="I415" s="47" t="e">
        <f t="shared" si="53"/>
        <v>#REF!</v>
      </c>
      <c r="J415" s="48" t="e">
        <f t="shared" si="53"/>
        <v>#REF!</v>
      </c>
      <c r="K415" s="88" t="e">
        <f t="shared" si="53"/>
        <v>#REF!</v>
      </c>
    </row>
    <row r="416" spans="1:13" ht="25" customHeight="1">
      <c r="A416" s="39"/>
      <c r="B416" s="65"/>
      <c r="C416" s="263" t="s">
        <v>48</v>
      </c>
      <c r="D416" s="263" t="s">
        <v>422</v>
      </c>
      <c r="E416" s="357">
        <v>8716.3559999999998</v>
      </c>
      <c r="F416" s="357">
        <v>3922.3602000000001</v>
      </c>
      <c r="G416" s="44" t="s">
        <v>19</v>
      </c>
      <c r="H416" s="46" t="e">
        <f t="shared" si="53"/>
        <v>#REF!</v>
      </c>
      <c r="I416" s="47" t="e">
        <f t="shared" si="53"/>
        <v>#REF!</v>
      </c>
      <c r="J416" s="48" t="e">
        <f t="shared" si="53"/>
        <v>#REF!</v>
      </c>
      <c r="K416" s="88" t="e">
        <f t="shared" si="53"/>
        <v>#REF!</v>
      </c>
    </row>
    <row r="417" spans="1:13" ht="25" customHeight="1">
      <c r="A417" s="39"/>
      <c r="B417" s="65"/>
      <c r="C417" s="263" t="s">
        <v>50</v>
      </c>
      <c r="D417" s="263" t="s">
        <v>423</v>
      </c>
      <c r="E417" s="357">
        <v>8716.3559999999998</v>
      </c>
      <c r="F417" s="357">
        <v>3922.3602000000001</v>
      </c>
      <c r="G417" s="44" t="s">
        <v>19</v>
      </c>
      <c r="H417" s="46" t="e">
        <f t="shared" si="53"/>
        <v>#REF!</v>
      </c>
      <c r="I417" s="47" t="e">
        <f t="shared" si="53"/>
        <v>#REF!</v>
      </c>
      <c r="J417" s="48" t="e">
        <f t="shared" si="53"/>
        <v>#REF!</v>
      </c>
      <c r="K417" s="88" t="e">
        <f t="shared" si="53"/>
        <v>#REF!</v>
      </c>
    </row>
    <row r="418" spans="1:13" ht="25" customHeight="1">
      <c r="A418" s="39"/>
      <c r="B418" s="65"/>
      <c r="C418" s="263" t="s">
        <v>52</v>
      </c>
      <c r="D418" s="263" t="s">
        <v>424</v>
      </c>
      <c r="E418" s="357">
        <v>8716.3559999999998</v>
      </c>
      <c r="F418" s="357">
        <v>3922.3602000000001</v>
      </c>
      <c r="G418" s="44" t="s">
        <v>19</v>
      </c>
      <c r="H418" s="46" t="e">
        <f t="shared" si="53"/>
        <v>#REF!</v>
      </c>
      <c r="I418" s="47" t="e">
        <f t="shared" si="53"/>
        <v>#REF!</v>
      </c>
      <c r="J418" s="48" t="e">
        <f t="shared" si="53"/>
        <v>#REF!</v>
      </c>
      <c r="K418" s="88" t="e">
        <f t="shared" si="53"/>
        <v>#REF!</v>
      </c>
    </row>
    <row r="419" spans="1:13" ht="25" customHeight="1">
      <c r="A419" s="39"/>
      <c r="B419" s="65"/>
      <c r="C419" s="263" t="s">
        <v>54</v>
      </c>
      <c r="D419" s="263" t="s">
        <v>425</v>
      </c>
      <c r="E419" s="357">
        <v>8716.3559999999998</v>
      </c>
      <c r="F419" s="357">
        <v>3922.3602000000001</v>
      </c>
      <c r="G419" s="44" t="s">
        <v>19</v>
      </c>
      <c r="H419" s="46" t="e">
        <f t="shared" si="53"/>
        <v>#REF!</v>
      </c>
      <c r="I419" s="47" t="e">
        <f t="shared" si="53"/>
        <v>#REF!</v>
      </c>
      <c r="J419" s="48" t="e">
        <f t="shared" si="53"/>
        <v>#REF!</v>
      </c>
      <c r="K419" s="88" t="e">
        <f t="shared" si="53"/>
        <v>#REF!</v>
      </c>
    </row>
    <row r="420" spans="1:13" ht="25" customHeight="1">
      <c r="A420" s="39"/>
      <c r="B420" s="65"/>
      <c r="C420" s="263" t="s">
        <v>56</v>
      </c>
      <c r="D420" s="263" t="s">
        <v>426</v>
      </c>
      <c r="E420" s="357">
        <v>8716.3559999999998</v>
      </c>
      <c r="F420" s="357">
        <v>3922.3602000000001</v>
      </c>
      <c r="G420" s="44" t="s">
        <v>19</v>
      </c>
      <c r="H420" s="46" t="e">
        <f t="shared" ref="H420:K420" si="54">H419</f>
        <v>#REF!</v>
      </c>
      <c r="I420" s="47" t="e">
        <f t="shared" si="54"/>
        <v>#REF!</v>
      </c>
      <c r="J420" s="48" t="e">
        <f t="shared" si="54"/>
        <v>#REF!</v>
      </c>
      <c r="K420" s="88" t="e">
        <f t="shared" si="54"/>
        <v>#REF!</v>
      </c>
    </row>
    <row r="421" spans="1:13" ht="25" customHeight="1">
      <c r="A421" s="39"/>
      <c r="B421" s="65"/>
      <c r="C421" s="263" t="s">
        <v>58</v>
      </c>
      <c r="D421" s="263" t="s">
        <v>59</v>
      </c>
      <c r="E421" s="357">
        <v>8716.3559999999998</v>
      </c>
      <c r="F421" s="357">
        <v>3922.3602000000001</v>
      </c>
      <c r="G421" s="44" t="s">
        <v>19</v>
      </c>
      <c r="H421" s="35" t="e">
        <f>H414</f>
        <v>#REF!</v>
      </c>
      <c r="I421" s="36" t="e">
        <f>I414</f>
        <v>#REF!</v>
      </c>
      <c r="J421" s="37" t="e">
        <f>J414</f>
        <v>#REF!</v>
      </c>
      <c r="K421" s="38" t="e">
        <f>K414</f>
        <v>#REF!</v>
      </c>
      <c r="M421" s="287"/>
    </row>
    <row r="422" spans="1:13" ht="25" customHeight="1">
      <c r="A422" s="39"/>
      <c r="B422" s="65"/>
      <c r="C422" s="276" t="s">
        <v>60</v>
      </c>
      <c r="D422" s="276" t="s">
        <v>59</v>
      </c>
      <c r="E422" s="357">
        <v>10023.809399999998</v>
      </c>
      <c r="F422" s="358">
        <v>4510.7142299999996</v>
      </c>
      <c r="G422" s="44" t="s">
        <v>19</v>
      </c>
      <c r="H422" s="136"/>
      <c r="I422" s="137"/>
      <c r="J422" s="138"/>
      <c r="K422" s="184"/>
      <c r="M422" s="287"/>
    </row>
    <row r="423" spans="1:13" ht="25" customHeight="1" thickBot="1">
      <c r="A423" s="50"/>
      <c r="B423" s="135"/>
      <c r="C423" s="276" t="s">
        <v>62</v>
      </c>
      <c r="D423" s="276" t="s">
        <v>59</v>
      </c>
      <c r="E423" s="359">
        <v>10023.809399999998</v>
      </c>
      <c r="F423" s="358">
        <v>4510.7142299999996</v>
      </c>
      <c r="G423" s="44" t="s">
        <v>19</v>
      </c>
      <c r="H423" s="85" t="e">
        <f>H421</f>
        <v>#REF!</v>
      </c>
      <c r="I423" s="82" t="e">
        <f>I421</f>
        <v>#REF!</v>
      </c>
      <c r="J423" s="83" t="e">
        <f>J421</f>
        <v>#REF!</v>
      </c>
      <c r="K423" s="89" t="e">
        <f>K421</f>
        <v>#REF!</v>
      </c>
    </row>
    <row r="424" spans="1:13" ht="25" customHeight="1">
      <c r="A424" s="27"/>
      <c r="B424" s="168" t="s">
        <v>427</v>
      </c>
      <c r="C424" s="277" t="s">
        <v>17</v>
      </c>
      <c r="D424" s="277" t="s">
        <v>428</v>
      </c>
      <c r="E424" s="294">
        <v>10566.547200000001</v>
      </c>
      <c r="F424" s="302">
        <v>4754.9462400000002</v>
      </c>
      <c r="G424" s="44" t="s">
        <v>19</v>
      </c>
      <c r="H424" s="30">
        <v>77</v>
      </c>
      <c r="I424" s="31">
        <v>44.25</v>
      </c>
      <c r="J424" s="32">
        <v>29.25</v>
      </c>
      <c r="K424" s="87">
        <v>584.29999999999995</v>
      </c>
    </row>
    <row r="425" spans="1:13" ht="25" customHeight="1">
      <c r="A425" s="39"/>
      <c r="B425" s="65" t="s">
        <v>20</v>
      </c>
      <c r="C425" s="275" t="s">
        <v>21</v>
      </c>
      <c r="D425" s="275" t="s">
        <v>429</v>
      </c>
      <c r="E425" s="196">
        <v>12151.529280000001</v>
      </c>
      <c r="F425" s="197">
        <v>5468.1881760000006</v>
      </c>
      <c r="G425" s="44" t="s">
        <v>19</v>
      </c>
      <c r="H425" s="46">
        <f>H429</f>
        <v>77</v>
      </c>
      <c r="I425" s="47">
        <f>I429</f>
        <v>44.25</v>
      </c>
      <c r="J425" s="48">
        <f>J429</f>
        <v>29.25</v>
      </c>
      <c r="K425" s="88">
        <f>K429</f>
        <v>584.29999999999995</v>
      </c>
    </row>
    <row r="426" spans="1:13" ht="25" customHeight="1">
      <c r="A426" s="39"/>
      <c r="B426" s="65"/>
      <c r="C426" s="275" t="s">
        <v>23</v>
      </c>
      <c r="D426" s="275" t="s">
        <v>430</v>
      </c>
      <c r="E426" s="196">
        <v>12151.529280000001</v>
      </c>
      <c r="F426" s="197">
        <v>5468.1881760000006</v>
      </c>
      <c r="G426" s="44" t="s">
        <v>19</v>
      </c>
      <c r="H426" s="46">
        <f t="shared" ref="H426:K441" si="55">H425</f>
        <v>77</v>
      </c>
      <c r="I426" s="47">
        <f t="shared" si="55"/>
        <v>44.25</v>
      </c>
      <c r="J426" s="48">
        <f t="shared" si="55"/>
        <v>29.25</v>
      </c>
      <c r="K426" s="88">
        <f t="shared" si="55"/>
        <v>584.29999999999995</v>
      </c>
    </row>
    <row r="427" spans="1:13" ht="25" customHeight="1">
      <c r="A427" s="39"/>
      <c r="B427" s="65" t="s">
        <v>431</v>
      </c>
      <c r="C427" s="405" t="s">
        <v>26</v>
      </c>
      <c r="D427" s="405" t="s">
        <v>432</v>
      </c>
      <c r="E427" s="196">
        <v>12151.529280000001</v>
      </c>
      <c r="F427" s="197">
        <v>5468.1881760000006</v>
      </c>
      <c r="G427" s="44" t="s">
        <v>19</v>
      </c>
      <c r="H427" s="46">
        <f t="shared" si="55"/>
        <v>77</v>
      </c>
      <c r="I427" s="47">
        <f t="shared" si="55"/>
        <v>44.25</v>
      </c>
      <c r="J427" s="48">
        <f t="shared" si="55"/>
        <v>29.25</v>
      </c>
      <c r="K427" s="88">
        <f t="shared" si="55"/>
        <v>584.29999999999995</v>
      </c>
    </row>
    <row r="428" spans="1:13" ht="25" customHeight="1">
      <c r="A428" s="39"/>
      <c r="B428" s="65"/>
      <c r="C428" s="415" t="s">
        <v>28</v>
      </c>
      <c r="D428" s="415" t="s">
        <v>433</v>
      </c>
      <c r="E428" s="296">
        <v>13736.511360000002</v>
      </c>
      <c r="F428" s="300">
        <v>6181.4301120000009</v>
      </c>
      <c r="G428" s="44" t="s">
        <v>19</v>
      </c>
      <c r="H428" s="46">
        <f>H424</f>
        <v>77</v>
      </c>
      <c r="I428" s="47">
        <f>I424</f>
        <v>44.25</v>
      </c>
      <c r="J428" s="48">
        <f>J424</f>
        <v>29.25</v>
      </c>
      <c r="K428" s="88">
        <f>K424</f>
        <v>584.29999999999995</v>
      </c>
    </row>
    <row r="429" spans="1:13" ht="25" customHeight="1">
      <c r="A429" s="39"/>
      <c r="B429" s="65"/>
      <c r="C429" s="297" t="s">
        <v>30</v>
      </c>
      <c r="D429" s="297" t="s">
        <v>434</v>
      </c>
      <c r="E429" s="296">
        <v>13736.511360000002</v>
      </c>
      <c r="F429" s="300">
        <v>6181.4301120000009</v>
      </c>
      <c r="G429" s="44" t="s">
        <v>19</v>
      </c>
      <c r="H429" s="46">
        <f>H428</f>
        <v>77</v>
      </c>
      <c r="I429" s="47">
        <f>I428</f>
        <v>44.25</v>
      </c>
      <c r="J429" s="48">
        <f>J428</f>
        <v>29.25</v>
      </c>
      <c r="K429" s="88">
        <f>K428</f>
        <v>584.29999999999995</v>
      </c>
    </row>
    <row r="430" spans="1:13" ht="25" customHeight="1">
      <c r="A430" s="39"/>
      <c r="B430" s="65"/>
      <c r="C430" s="263" t="s">
        <v>32</v>
      </c>
      <c r="D430" s="263" t="s">
        <v>435</v>
      </c>
      <c r="E430" s="227">
        <v>13736.511360000002</v>
      </c>
      <c r="F430" s="301">
        <v>6181.4301120000009</v>
      </c>
      <c r="G430" s="44" t="s">
        <v>19</v>
      </c>
      <c r="H430" s="46">
        <f>H427</f>
        <v>77</v>
      </c>
      <c r="I430" s="47">
        <f>I427</f>
        <v>44.25</v>
      </c>
      <c r="J430" s="48">
        <f>J427</f>
        <v>29.25</v>
      </c>
      <c r="K430" s="88">
        <f>K427</f>
        <v>584.29999999999995</v>
      </c>
    </row>
    <row r="431" spans="1:13" ht="25" customHeight="1">
      <c r="A431" s="39"/>
      <c r="B431" s="65"/>
      <c r="C431" s="263" t="s">
        <v>34</v>
      </c>
      <c r="D431" s="263" t="s">
        <v>436</v>
      </c>
      <c r="E431" s="227">
        <v>13736.511360000002</v>
      </c>
      <c r="F431" s="301">
        <v>6181.4301120000009</v>
      </c>
      <c r="G431" s="44" t="s">
        <v>19</v>
      </c>
      <c r="H431" s="46">
        <f t="shared" si="55"/>
        <v>77</v>
      </c>
      <c r="I431" s="47">
        <f t="shared" si="55"/>
        <v>44.25</v>
      </c>
      <c r="J431" s="48">
        <f t="shared" si="55"/>
        <v>29.25</v>
      </c>
      <c r="K431" s="88">
        <f t="shared" si="55"/>
        <v>584.29999999999995</v>
      </c>
    </row>
    <row r="432" spans="1:13" ht="25" customHeight="1">
      <c r="A432" s="39"/>
      <c r="B432" s="65"/>
      <c r="C432" s="298" t="s">
        <v>36</v>
      </c>
      <c r="D432" s="298" t="s">
        <v>437</v>
      </c>
      <c r="E432" s="227">
        <v>13736.511360000002</v>
      </c>
      <c r="F432" s="301">
        <v>6181.4301120000009</v>
      </c>
      <c r="G432" s="44" t="s">
        <v>19</v>
      </c>
      <c r="H432" s="46"/>
      <c r="I432" s="47"/>
      <c r="J432" s="48"/>
      <c r="K432" s="88"/>
    </row>
    <row r="433" spans="1:13" ht="25" customHeight="1">
      <c r="A433" s="39"/>
      <c r="B433" s="65"/>
      <c r="C433" s="414" t="s">
        <v>38</v>
      </c>
      <c r="D433" s="414" t="s">
        <v>438</v>
      </c>
      <c r="E433" s="227">
        <v>13736.511360000002</v>
      </c>
      <c r="F433" s="301">
        <v>6181.4301120000009</v>
      </c>
      <c r="G433" s="44" t="s">
        <v>19</v>
      </c>
      <c r="H433" s="46"/>
      <c r="I433" s="47"/>
      <c r="J433" s="48"/>
      <c r="K433" s="88"/>
    </row>
    <row r="434" spans="1:13" ht="25" customHeight="1">
      <c r="A434" s="39"/>
      <c r="B434" s="65"/>
      <c r="C434" s="263" t="s">
        <v>40</v>
      </c>
      <c r="D434" s="263" t="s">
        <v>439</v>
      </c>
      <c r="E434" s="227">
        <v>13736.511360000002</v>
      </c>
      <c r="F434" s="301">
        <v>6181.4301120000009</v>
      </c>
      <c r="G434" s="44" t="s">
        <v>19</v>
      </c>
      <c r="H434" s="46">
        <f>H431</f>
        <v>77</v>
      </c>
      <c r="I434" s="47">
        <f>I431</f>
        <v>44.25</v>
      </c>
      <c r="J434" s="48">
        <f>J431</f>
        <v>29.25</v>
      </c>
      <c r="K434" s="88">
        <f>K431</f>
        <v>584.29999999999995</v>
      </c>
    </row>
    <row r="435" spans="1:13" ht="25" customHeight="1">
      <c r="A435" s="39"/>
      <c r="B435" s="65"/>
      <c r="C435" s="263" t="s">
        <v>42</v>
      </c>
      <c r="D435" s="263" t="s">
        <v>440</v>
      </c>
      <c r="E435" s="227">
        <v>13736.511360000002</v>
      </c>
      <c r="F435" s="301">
        <v>6181.4301120000009</v>
      </c>
      <c r="G435" s="44" t="s">
        <v>19</v>
      </c>
      <c r="H435" s="46">
        <f t="shared" si="55"/>
        <v>77</v>
      </c>
      <c r="I435" s="47">
        <f t="shared" si="55"/>
        <v>44.25</v>
      </c>
      <c r="J435" s="48">
        <f t="shared" si="55"/>
        <v>29.25</v>
      </c>
      <c r="K435" s="88">
        <f t="shared" si="55"/>
        <v>584.29999999999995</v>
      </c>
    </row>
    <row r="436" spans="1:13" ht="25" customHeight="1">
      <c r="A436" s="39"/>
      <c r="B436" s="65"/>
      <c r="C436" s="263" t="s">
        <v>44</v>
      </c>
      <c r="D436" s="263" t="s">
        <v>441</v>
      </c>
      <c r="E436" s="227">
        <v>13736.511360000002</v>
      </c>
      <c r="F436" s="301">
        <v>6181.4301120000009</v>
      </c>
      <c r="G436" s="44" t="s">
        <v>19</v>
      </c>
      <c r="H436" s="46" t="e">
        <f>#REF!</f>
        <v>#REF!</v>
      </c>
      <c r="I436" s="47" t="e">
        <f>#REF!</f>
        <v>#REF!</v>
      </c>
      <c r="J436" s="48" t="e">
        <f>#REF!</f>
        <v>#REF!</v>
      </c>
      <c r="K436" s="88" t="e">
        <f>#REF!</f>
        <v>#REF!</v>
      </c>
    </row>
    <row r="437" spans="1:13" ht="25" customHeight="1">
      <c r="A437" s="39"/>
      <c r="B437" s="65"/>
      <c r="C437" s="263" t="s">
        <v>46</v>
      </c>
      <c r="D437" s="263" t="s">
        <v>442</v>
      </c>
      <c r="E437" s="227">
        <v>13736.511360000002</v>
      </c>
      <c r="F437" s="301">
        <v>6181.4301120000009</v>
      </c>
      <c r="G437" s="44" t="s">
        <v>19</v>
      </c>
      <c r="H437" s="46" t="e">
        <f t="shared" si="55"/>
        <v>#REF!</v>
      </c>
      <c r="I437" s="47" t="e">
        <f t="shared" si="55"/>
        <v>#REF!</v>
      </c>
      <c r="J437" s="48" t="e">
        <f t="shared" si="55"/>
        <v>#REF!</v>
      </c>
      <c r="K437" s="88" t="e">
        <f t="shared" si="55"/>
        <v>#REF!</v>
      </c>
    </row>
    <row r="438" spans="1:13" ht="25" customHeight="1">
      <c r="A438" s="39"/>
      <c r="B438" s="65"/>
      <c r="C438" s="263" t="s">
        <v>48</v>
      </c>
      <c r="D438" s="263" t="s">
        <v>443</v>
      </c>
      <c r="E438" s="227">
        <v>13736.511360000002</v>
      </c>
      <c r="F438" s="301">
        <v>6181.4301120000009</v>
      </c>
      <c r="G438" s="44" t="s">
        <v>19</v>
      </c>
      <c r="H438" s="46" t="e">
        <f t="shared" si="55"/>
        <v>#REF!</v>
      </c>
      <c r="I438" s="47" t="e">
        <f t="shared" si="55"/>
        <v>#REF!</v>
      </c>
      <c r="J438" s="48" t="e">
        <f t="shared" si="55"/>
        <v>#REF!</v>
      </c>
      <c r="K438" s="88" t="e">
        <f t="shared" si="55"/>
        <v>#REF!</v>
      </c>
    </row>
    <row r="439" spans="1:13" ht="25" customHeight="1">
      <c r="A439" s="39"/>
      <c r="B439" s="65"/>
      <c r="C439" s="263" t="s">
        <v>50</v>
      </c>
      <c r="D439" s="263" t="s">
        <v>444</v>
      </c>
      <c r="E439" s="227">
        <v>13736.511360000002</v>
      </c>
      <c r="F439" s="301">
        <v>6181.4301120000009</v>
      </c>
      <c r="G439" s="44" t="s">
        <v>19</v>
      </c>
      <c r="H439" s="46" t="e">
        <f t="shared" si="55"/>
        <v>#REF!</v>
      </c>
      <c r="I439" s="47" t="e">
        <f t="shared" si="55"/>
        <v>#REF!</v>
      </c>
      <c r="J439" s="48" t="e">
        <f t="shared" si="55"/>
        <v>#REF!</v>
      </c>
      <c r="K439" s="88" t="e">
        <f t="shared" si="55"/>
        <v>#REF!</v>
      </c>
    </row>
    <row r="440" spans="1:13" ht="25" customHeight="1">
      <c r="A440" s="39"/>
      <c r="B440" s="65"/>
      <c r="C440" s="263" t="s">
        <v>52</v>
      </c>
      <c r="D440" s="263" t="s">
        <v>445</v>
      </c>
      <c r="E440" s="227">
        <v>13736.511360000002</v>
      </c>
      <c r="F440" s="301">
        <v>6181.4301120000009</v>
      </c>
      <c r="G440" s="44" t="s">
        <v>19</v>
      </c>
      <c r="H440" s="46" t="e">
        <f t="shared" si="55"/>
        <v>#REF!</v>
      </c>
      <c r="I440" s="47" t="e">
        <f t="shared" si="55"/>
        <v>#REF!</v>
      </c>
      <c r="J440" s="48" t="e">
        <f t="shared" si="55"/>
        <v>#REF!</v>
      </c>
      <c r="K440" s="88" t="e">
        <f t="shared" si="55"/>
        <v>#REF!</v>
      </c>
    </row>
    <row r="441" spans="1:13" ht="25" customHeight="1">
      <c r="A441" s="39"/>
      <c r="B441" s="65"/>
      <c r="C441" s="263" t="s">
        <v>54</v>
      </c>
      <c r="D441" s="263" t="s">
        <v>446</v>
      </c>
      <c r="E441" s="227">
        <v>13736.511360000002</v>
      </c>
      <c r="F441" s="301">
        <v>6181.4301120000009</v>
      </c>
      <c r="G441" s="44" t="s">
        <v>19</v>
      </c>
      <c r="H441" s="46" t="e">
        <f t="shared" si="55"/>
        <v>#REF!</v>
      </c>
      <c r="I441" s="47" t="e">
        <f t="shared" si="55"/>
        <v>#REF!</v>
      </c>
      <c r="J441" s="48" t="e">
        <f t="shared" si="55"/>
        <v>#REF!</v>
      </c>
      <c r="K441" s="88" t="e">
        <f t="shared" si="55"/>
        <v>#REF!</v>
      </c>
    </row>
    <row r="442" spans="1:13" ht="25" customHeight="1">
      <c r="A442" s="39"/>
      <c r="B442" s="65"/>
      <c r="C442" s="263" t="s">
        <v>56</v>
      </c>
      <c r="D442" s="263" t="s">
        <v>447</v>
      </c>
      <c r="E442" s="227">
        <v>13736.511360000002</v>
      </c>
      <c r="F442" s="301">
        <v>6181.4301120000009</v>
      </c>
      <c r="G442" s="44" t="s">
        <v>19</v>
      </c>
      <c r="H442" s="46" t="e">
        <f t="shared" ref="H442:K442" si="56">H441</f>
        <v>#REF!</v>
      </c>
      <c r="I442" s="47" t="e">
        <f t="shared" si="56"/>
        <v>#REF!</v>
      </c>
      <c r="J442" s="48" t="e">
        <f t="shared" si="56"/>
        <v>#REF!</v>
      </c>
      <c r="K442" s="88" t="e">
        <f t="shared" si="56"/>
        <v>#REF!</v>
      </c>
    </row>
    <row r="443" spans="1:13" ht="25" customHeight="1">
      <c r="A443" s="39"/>
      <c r="B443" s="65"/>
      <c r="C443" s="263" t="s">
        <v>58</v>
      </c>
      <c r="D443" s="263" t="s">
        <v>59</v>
      </c>
      <c r="E443" s="227">
        <v>13736.511360000002</v>
      </c>
      <c r="F443" s="301">
        <v>6181.4301120000009</v>
      </c>
      <c r="G443" s="44" t="s">
        <v>19</v>
      </c>
      <c r="H443" s="35" t="e">
        <f>H436</f>
        <v>#REF!</v>
      </c>
      <c r="I443" s="36" t="e">
        <f>I436</f>
        <v>#REF!</v>
      </c>
      <c r="J443" s="37" t="e">
        <f>J436</f>
        <v>#REF!</v>
      </c>
      <c r="K443" s="38" t="e">
        <f>K436</f>
        <v>#REF!</v>
      </c>
    </row>
    <row r="444" spans="1:13" ht="25" customHeight="1">
      <c r="A444" s="39"/>
      <c r="B444" s="65"/>
      <c r="C444" s="276" t="s">
        <v>60</v>
      </c>
      <c r="D444" s="276" t="s">
        <v>59</v>
      </c>
      <c r="E444" s="266">
        <v>15849.820800000001</v>
      </c>
      <c r="F444" s="199">
        <v>7132.4193600000008</v>
      </c>
      <c r="G444" s="44" t="s">
        <v>19</v>
      </c>
      <c r="H444" s="136"/>
      <c r="I444" s="137"/>
      <c r="J444" s="138"/>
      <c r="K444" s="184"/>
    </row>
    <row r="445" spans="1:13" ht="25" customHeight="1" thickBot="1">
      <c r="A445" s="50"/>
      <c r="B445" s="135"/>
      <c r="C445" s="276" t="s">
        <v>62</v>
      </c>
      <c r="D445" s="276" t="s">
        <v>59</v>
      </c>
      <c r="E445" s="291">
        <v>15849.820800000001</v>
      </c>
      <c r="F445" s="199">
        <v>7132.4193600000008</v>
      </c>
      <c r="G445" s="44" t="s">
        <v>19</v>
      </c>
      <c r="H445" s="85" t="e">
        <f>H443</f>
        <v>#REF!</v>
      </c>
      <c r="I445" s="82" t="e">
        <f>I443</f>
        <v>#REF!</v>
      </c>
      <c r="J445" s="83" t="e">
        <f>J443</f>
        <v>#REF!</v>
      </c>
      <c r="K445" s="89" t="e">
        <f>K443</f>
        <v>#REF!</v>
      </c>
    </row>
    <row r="446" spans="1:13" ht="25" customHeight="1">
      <c r="A446" s="115"/>
      <c r="B446" s="170" t="s">
        <v>448</v>
      </c>
      <c r="C446" s="277" t="s">
        <v>17</v>
      </c>
      <c r="D446" s="277" t="s">
        <v>449</v>
      </c>
      <c r="E446" s="194">
        <v>4950</v>
      </c>
      <c r="F446" s="302">
        <v>2227.5</v>
      </c>
      <c r="G446" s="44" t="s">
        <v>65</v>
      </c>
      <c r="H446" s="63">
        <v>64</v>
      </c>
      <c r="I446" s="60">
        <v>36.5</v>
      </c>
      <c r="J446" s="116">
        <v>29</v>
      </c>
      <c r="K446" s="111">
        <v>567</v>
      </c>
    </row>
    <row r="447" spans="1:13" ht="25" customHeight="1">
      <c r="A447" s="117"/>
      <c r="B447" s="118" t="s">
        <v>150</v>
      </c>
      <c r="C447" s="275" t="s">
        <v>21</v>
      </c>
      <c r="D447" s="275" t="s">
        <v>450</v>
      </c>
      <c r="E447" s="196">
        <v>7579.4400000000005</v>
      </c>
      <c r="F447" s="197">
        <v>3410.7480000000005</v>
      </c>
      <c r="G447" s="44" t="s">
        <v>19</v>
      </c>
      <c r="H447" s="46">
        <v>64</v>
      </c>
      <c r="I447" s="47">
        <v>36.5</v>
      </c>
      <c r="J447" s="121">
        <v>27.6</v>
      </c>
      <c r="K447" s="88">
        <v>567</v>
      </c>
    </row>
    <row r="448" spans="1:13" ht="25" customHeight="1">
      <c r="A448" s="117"/>
      <c r="B448" s="120"/>
      <c r="C448" s="275" t="s">
        <v>23</v>
      </c>
      <c r="D448" s="275" t="s">
        <v>451</v>
      </c>
      <c r="E448" s="196">
        <v>7579.4400000000005</v>
      </c>
      <c r="F448" s="197">
        <v>3410.7480000000005</v>
      </c>
      <c r="G448" s="44" t="s">
        <v>19</v>
      </c>
      <c r="H448" s="46">
        <v>64</v>
      </c>
      <c r="I448" s="47">
        <v>36.5</v>
      </c>
      <c r="J448" s="121">
        <v>27.6</v>
      </c>
      <c r="K448" s="88">
        <v>567</v>
      </c>
      <c r="L448" s="295"/>
      <c r="M448" s="287"/>
    </row>
    <row r="449" spans="1:13" ht="25" customHeight="1">
      <c r="A449" s="117"/>
      <c r="B449" s="233" t="s">
        <v>452</v>
      </c>
      <c r="C449" s="405" t="s">
        <v>26</v>
      </c>
      <c r="D449" s="405" t="s">
        <v>453</v>
      </c>
      <c r="E449" s="196">
        <v>7579.4400000000005</v>
      </c>
      <c r="F449" s="197">
        <v>3410.7480000000005</v>
      </c>
      <c r="G449" s="44" t="s">
        <v>19</v>
      </c>
      <c r="H449" s="46">
        <v>64</v>
      </c>
      <c r="I449" s="47">
        <v>36.5</v>
      </c>
      <c r="J449" s="121">
        <v>27.6</v>
      </c>
      <c r="K449" s="88">
        <v>567</v>
      </c>
    </row>
    <row r="450" spans="1:13" ht="25" customHeight="1">
      <c r="A450" s="117"/>
      <c r="B450" s="118"/>
      <c r="C450" s="415" t="s">
        <v>28</v>
      </c>
      <c r="D450" s="415" t="s">
        <v>454</v>
      </c>
      <c r="E450" s="357">
        <v>8716.3559999999998</v>
      </c>
      <c r="F450" s="357">
        <v>3922.3602000000001</v>
      </c>
      <c r="G450" s="44" t="s">
        <v>19</v>
      </c>
      <c r="H450" s="71">
        <v>64</v>
      </c>
      <c r="I450" s="68">
        <v>36.5</v>
      </c>
      <c r="J450" s="119">
        <v>27.6</v>
      </c>
      <c r="K450" s="113">
        <v>567</v>
      </c>
      <c r="L450" s="295"/>
    </row>
    <row r="451" spans="1:13" ht="25" customHeight="1">
      <c r="A451" s="117"/>
      <c r="B451" s="120"/>
      <c r="C451" s="297" t="s">
        <v>30</v>
      </c>
      <c r="D451" s="297" t="s">
        <v>455</v>
      </c>
      <c r="E451" s="357">
        <v>8716.3559999999998</v>
      </c>
      <c r="F451" s="357">
        <v>3922.3602000000001</v>
      </c>
      <c r="G451" s="44" t="s">
        <v>19</v>
      </c>
      <c r="H451" s="46">
        <v>64</v>
      </c>
      <c r="I451" s="47">
        <v>36.5</v>
      </c>
      <c r="J451" s="121">
        <v>27.6</v>
      </c>
      <c r="K451" s="88">
        <v>567</v>
      </c>
    </row>
    <row r="452" spans="1:13" ht="25" customHeight="1">
      <c r="A452" s="117"/>
      <c r="B452" s="120"/>
      <c r="C452" s="263" t="s">
        <v>32</v>
      </c>
      <c r="D452" s="263" t="s">
        <v>456</v>
      </c>
      <c r="E452" s="357">
        <v>8716.3559999999998</v>
      </c>
      <c r="F452" s="357">
        <v>3922.3602000000001</v>
      </c>
      <c r="G452" s="44" t="s">
        <v>19</v>
      </c>
      <c r="H452" s="46">
        <v>64</v>
      </c>
      <c r="I452" s="47">
        <v>36.5</v>
      </c>
      <c r="J452" s="121">
        <v>27.6</v>
      </c>
      <c r="K452" s="88">
        <v>567</v>
      </c>
      <c r="M452" s="287"/>
    </row>
    <row r="453" spans="1:13" ht="25" customHeight="1">
      <c r="A453" s="117"/>
      <c r="B453" s="120"/>
      <c r="C453" s="263" t="s">
        <v>34</v>
      </c>
      <c r="D453" s="263" t="s">
        <v>457</v>
      </c>
      <c r="E453" s="357">
        <v>8716.3559999999998</v>
      </c>
      <c r="F453" s="357">
        <v>3922.3602000000001</v>
      </c>
      <c r="G453" s="44" t="s">
        <v>19</v>
      </c>
      <c r="H453" s="46">
        <v>64</v>
      </c>
      <c r="I453" s="47">
        <v>36.5</v>
      </c>
      <c r="J453" s="121">
        <v>27.6</v>
      </c>
      <c r="K453" s="88">
        <v>567</v>
      </c>
    </row>
    <row r="454" spans="1:13" ht="25" customHeight="1">
      <c r="A454" s="117"/>
      <c r="B454" s="120"/>
      <c r="C454" s="298" t="s">
        <v>36</v>
      </c>
      <c r="D454" s="298" t="s">
        <v>458</v>
      </c>
      <c r="E454" s="357">
        <v>8716.3559999999998</v>
      </c>
      <c r="F454" s="357">
        <v>3922.3602000000001</v>
      </c>
      <c r="G454" s="44" t="s">
        <v>19</v>
      </c>
      <c r="H454" s="46"/>
      <c r="I454" s="47"/>
      <c r="J454" s="121"/>
      <c r="K454" s="88"/>
    </row>
    <row r="455" spans="1:13" ht="25" customHeight="1">
      <c r="A455" s="117"/>
      <c r="B455" s="120"/>
      <c r="C455" s="414" t="s">
        <v>38</v>
      </c>
      <c r="D455" s="414" t="s">
        <v>459</v>
      </c>
      <c r="E455" s="357">
        <v>8716.3559999999998</v>
      </c>
      <c r="F455" s="357">
        <v>3922.3602000000001</v>
      </c>
      <c r="G455" s="44" t="s">
        <v>19</v>
      </c>
      <c r="H455" s="46"/>
      <c r="I455" s="47"/>
      <c r="J455" s="121"/>
      <c r="K455" s="88"/>
    </row>
    <row r="456" spans="1:13" ht="25" customHeight="1">
      <c r="A456" s="117"/>
      <c r="B456" s="120"/>
      <c r="C456" s="263" t="s">
        <v>40</v>
      </c>
      <c r="D456" s="263" t="s">
        <v>460</v>
      </c>
      <c r="E456" s="357">
        <v>8716.3559999999998</v>
      </c>
      <c r="F456" s="357">
        <v>3922.3602000000001</v>
      </c>
      <c r="G456" s="44" t="s">
        <v>19</v>
      </c>
      <c r="H456" s="46">
        <v>64</v>
      </c>
      <c r="I456" s="47">
        <v>36.5</v>
      </c>
      <c r="J456" s="121">
        <v>27.6</v>
      </c>
      <c r="K456" s="88">
        <v>567</v>
      </c>
    </row>
    <row r="457" spans="1:13" ht="25" customHeight="1">
      <c r="A457" s="117"/>
      <c r="B457" s="120"/>
      <c r="C457" s="263" t="s">
        <v>42</v>
      </c>
      <c r="D457" s="263" t="s">
        <v>461</v>
      </c>
      <c r="E457" s="357">
        <v>8716.3559999999998</v>
      </c>
      <c r="F457" s="357">
        <v>3922.3602000000001</v>
      </c>
      <c r="G457" s="44" t="s">
        <v>19</v>
      </c>
      <c r="H457" s="46">
        <v>64</v>
      </c>
      <c r="I457" s="47">
        <v>36.5</v>
      </c>
      <c r="J457" s="121">
        <v>27.6</v>
      </c>
      <c r="K457" s="88">
        <v>567</v>
      </c>
    </row>
    <row r="458" spans="1:13" ht="25" customHeight="1">
      <c r="A458" s="117"/>
      <c r="B458" s="120"/>
      <c r="C458" s="263" t="s">
        <v>44</v>
      </c>
      <c r="D458" s="263" t="s">
        <v>462</v>
      </c>
      <c r="E458" s="357">
        <v>8716.3559999999998</v>
      </c>
      <c r="F458" s="357">
        <v>3922.3602000000001</v>
      </c>
      <c r="G458" s="44" t="s">
        <v>19</v>
      </c>
      <c r="H458" s="46">
        <v>64</v>
      </c>
      <c r="I458" s="47">
        <v>36.5</v>
      </c>
      <c r="J458" s="121">
        <v>27.6</v>
      </c>
      <c r="K458" s="88">
        <v>567</v>
      </c>
    </row>
    <row r="459" spans="1:13" ht="25" customHeight="1">
      <c r="A459" s="117"/>
      <c r="B459" s="120"/>
      <c r="C459" s="263" t="s">
        <v>46</v>
      </c>
      <c r="D459" s="263" t="s">
        <v>463</v>
      </c>
      <c r="E459" s="357">
        <v>8716.3559999999998</v>
      </c>
      <c r="F459" s="357">
        <v>3922.3602000000001</v>
      </c>
      <c r="G459" s="44" t="s">
        <v>19</v>
      </c>
      <c r="H459" s="46">
        <v>64</v>
      </c>
      <c r="I459" s="47">
        <v>36.5</v>
      </c>
      <c r="J459" s="121">
        <v>27.6</v>
      </c>
      <c r="K459" s="88">
        <v>567</v>
      </c>
    </row>
    <row r="460" spans="1:13" ht="25" customHeight="1">
      <c r="A460" s="117"/>
      <c r="B460" s="120"/>
      <c r="C460" s="263" t="s">
        <v>48</v>
      </c>
      <c r="D460" s="263" t="s">
        <v>464</v>
      </c>
      <c r="E460" s="357">
        <v>8716.3559999999998</v>
      </c>
      <c r="F460" s="357">
        <v>3922.3602000000001</v>
      </c>
      <c r="G460" s="44" t="s">
        <v>19</v>
      </c>
      <c r="H460" s="46">
        <v>64</v>
      </c>
      <c r="I460" s="47">
        <v>36.5</v>
      </c>
      <c r="J460" s="121">
        <v>27.6</v>
      </c>
      <c r="K460" s="88">
        <v>567</v>
      </c>
    </row>
    <row r="461" spans="1:13" ht="25" customHeight="1">
      <c r="A461" s="117"/>
      <c r="B461" s="120"/>
      <c r="C461" s="263" t="s">
        <v>50</v>
      </c>
      <c r="D461" s="263" t="s">
        <v>465</v>
      </c>
      <c r="E461" s="357">
        <v>8716.3559999999998</v>
      </c>
      <c r="F461" s="357">
        <v>3922.3602000000001</v>
      </c>
      <c r="G461" s="44" t="s">
        <v>19</v>
      </c>
      <c r="H461" s="46">
        <v>64</v>
      </c>
      <c r="I461" s="47">
        <v>36.5</v>
      </c>
      <c r="J461" s="121">
        <v>27.6</v>
      </c>
      <c r="K461" s="88">
        <v>567</v>
      </c>
    </row>
    <row r="462" spans="1:13" ht="25" customHeight="1">
      <c r="A462" s="117"/>
      <c r="B462" s="120"/>
      <c r="C462" s="263" t="s">
        <v>52</v>
      </c>
      <c r="D462" s="263" t="s">
        <v>466</v>
      </c>
      <c r="E462" s="357">
        <v>8716.3559999999998</v>
      </c>
      <c r="F462" s="357">
        <v>3922.3602000000001</v>
      </c>
      <c r="G462" s="44" t="s">
        <v>19</v>
      </c>
      <c r="H462" s="46">
        <v>64</v>
      </c>
      <c r="I462" s="47">
        <v>36.5</v>
      </c>
      <c r="J462" s="121">
        <v>27.6</v>
      </c>
      <c r="K462" s="88">
        <v>567</v>
      </c>
    </row>
    <row r="463" spans="1:13" ht="25" customHeight="1">
      <c r="A463" s="117"/>
      <c r="B463" s="120"/>
      <c r="C463" s="263" t="s">
        <v>54</v>
      </c>
      <c r="D463" s="263" t="s">
        <v>467</v>
      </c>
      <c r="E463" s="357">
        <v>8716.3559999999998</v>
      </c>
      <c r="F463" s="357">
        <v>3922.3602000000001</v>
      </c>
      <c r="G463" s="44" t="s">
        <v>19</v>
      </c>
      <c r="H463" s="46">
        <v>64</v>
      </c>
      <c r="I463" s="47">
        <v>36.5</v>
      </c>
      <c r="J463" s="121">
        <v>27.6</v>
      </c>
      <c r="K463" s="88">
        <v>567</v>
      </c>
    </row>
    <row r="464" spans="1:13" ht="25" customHeight="1">
      <c r="A464" s="117"/>
      <c r="B464" s="120"/>
      <c r="C464" s="263" t="s">
        <v>56</v>
      </c>
      <c r="D464" s="263" t="s">
        <v>468</v>
      </c>
      <c r="E464" s="357">
        <v>8716.3559999999998</v>
      </c>
      <c r="F464" s="357">
        <v>3922.3602000000001</v>
      </c>
      <c r="G464" s="44" t="s">
        <v>19</v>
      </c>
      <c r="H464" s="46">
        <v>64</v>
      </c>
      <c r="I464" s="47">
        <v>36.5</v>
      </c>
      <c r="J464" s="121">
        <v>27.6</v>
      </c>
      <c r="K464" s="88">
        <v>567</v>
      </c>
    </row>
    <row r="465" spans="1:13" ht="25" customHeight="1">
      <c r="A465" s="117"/>
      <c r="B465" s="120"/>
      <c r="C465" s="263" t="s">
        <v>58</v>
      </c>
      <c r="D465" s="263" t="s">
        <v>59</v>
      </c>
      <c r="E465" s="357">
        <v>8716.3559999999998</v>
      </c>
      <c r="F465" s="357">
        <v>3922.3602000000001</v>
      </c>
      <c r="G465" s="44" t="s">
        <v>19</v>
      </c>
      <c r="H465" s="46">
        <v>64</v>
      </c>
      <c r="I465" s="47">
        <v>36.5</v>
      </c>
      <c r="J465" s="121">
        <v>27.6</v>
      </c>
      <c r="K465" s="88">
        <v>567</v>
      </c>
      <c r="M465" s="287"/>
    </row>
    <row r="466" spans="1:13" ht="25" customHeight="1">
      <c r="A466" s="117"/>
      <c r="B466" s="120"/>
      <c r="C466" s="276" t="s">
        <v>60</v>
      </c>
      <c r="D466" s="276" t="s">
        <v>59</v>
      </c>
      <c r="E466" s="357">
        <v>10023.809399999998</v>
      </c>
      <c r="F466" s="358">
        <v>4510.7142299999996</v>
      </c>
      <c r="G466" s="44" t="s">
        <v>19</v>
      </c>
      <c r="H466" s="101"/>
      <c r="I466" s="78"/>
      <c r="J466" s="124"/>
      <c r="K466" s="102"/>
      <c r="M466" s="287"/>
    </row>
    <row r="467" spans="1:13" ht="25" customHeight="1" thickBot="1">
      <c r="A467" s="122"/>
      <c r="B467" s="123"/>
      <c r="C467" s="276" t="s">
        <v>62</v>
      </c>
      <c r="D467" s="276" t="s">
        <v>59</v>
      </c>
      <c r="E467" s="359">
        <v>10023.809399999998</v>
      </c>
      <c r="F467" s="358">
        <v>4510.7142299999996</v>
      </c>
      <c r="G467" s="44" t="s">
        <v>19</v>
      </c>
      <c r="H467" s="101">
        <v>64</v>
      </c>
      <c r="I467" s="78">
        <v>36.5</v>
      </c>
      <c r="J467" s="124">
        <v>27.6</v>
      </c>
      <c r="K467" s="102">
        <v>567</v>
      </c>
      <c r="L467" s="288"/>
    </row>
    <row r="468" spans="1:13" ht="25" customHeight="1">
      <c r="A468" s="27"/>
      <c r="B468" s="168" t="s">
        <v>469</v>
      </c>
      <c r="C468" s="277" t="s">
        <v>17</v>
      </c>
      <c r="D468" s="277" t="s">
        <v>470</v>
      </c>
      <c r="E468" s="294">
        <v>8257.0752000000011</v>
      </c>
      <c r="F468" s="302">
        <v>3715.6838400000006</v>
      </c>
      <c r="G468" s="44" t="s">
        <v>19</v>
      </c>
      <c r="H468" s="30">
        <v>65</v>
      </c>
      <c r="I468" s="31">
        <v>40.25</v>
      </c>
      <c r="J468" s="32">
        <v>30.5</v>
      </c>
      <c r="K468" s="87">
        <v>529.20000000000005</v>
      </c>
    </row>
    <row r="469" spans="1:13" ht="25" customHeight="1">
      <c r="A469" s="39"/>
      <c r="B469" s="65" t="s">
        <v>20</v>
      </c>
      <c r="C469" s="275" t="s">
        <v>21</v>
      </c>
      <c r="D469" s="275" t="s">
        <v>471</v>
      </c>
      <c r="E469" s="196">
        <v>9495.636480000001</v>
      </c>
      <c r="F469" s="197">
        <v>4273.0364160000008</v>
      </c>
      <c r="G469" s="44" t="s">
        <v>19</v>
      </c>
      <c r="H469" s="46">
        <f>H473</f>
        <v>65</v>
      </c>
      <c r="I469" s="47">
        <f>I473</f>
        <v>40.25</v>
      </c>
      <c r="J469" s="48">
        <f>J473</f>
        <v>30.5</v>
      </c>
      <c r="K469" s="88">
        <f>K473</f>
        <v>529.20000000000005</v>
      </c>
    </row>
    <row r="470" spans="1:13" ht="25" customHeight="1">
      <c r="A470" s="39"/>
      <c r="B470" s="65"/>
      <c r="C470" s="275" t="s">
        <v>23</v>
      </c>
      <c r="D470" s="275" t="s">
        <v>472</v>
      </c>
      <c r="E470" s="196">
        <v>9495.636480000001</v>
      </c>
      <c r="F470" s="197">
        <v>4273.0364160000008</v>
      </c>
      <c r="G470" s="44" t="s">
        <v>19</v>
      </c>
      <c r="H470" s="46">
        <f t="shared" ref="H470:K486" si="57">H469</f>
        <v>65</v>
      </c>
      <c r="I470" s="47">
        <f t="shared" si="57"/>
        <v>40.25</v>
      </c>
      <c r="J470" s="48">
        <f t="shared" si="57"/>
        <v>30.5</v>
      </c>
      <c r="K470" s="88">
        <f t="shared" si="57"/>
        <v>529.20000000000005</v>
      </c>
    </row>
    <row r="471" spans="1:13" ht="25" customHeight="1">
      <c r="A471" s="39"/>
      <c r="B471" s="65" t="s">
        <v>452</v>
      </c>
      <c r="C471" s="405" t="s">
        <v>26</v>
      </c>
      <c r="D471" s="405" t="s">
        <v>473</v>
      </c>
      <c r="E471" s="196">
        <v>9495.636480000001</v>
      </c>
      <c r="F471" s="197">
        <v>4273.0364160000008</v>
      </c>
      <c r="G471" s="44" t="s">
        <v>19</v>
      </c>
      <c r="H471" s="46">
        <f t="shared" si="57"/>
        <v>65</v>
      </c>
      <c r="I471" s="47">
        <f t="shared" si="57"/>
        <v>40.25</v>
      </c>
      <c r="J471" s="48">
        <f t="shared" si="57"/>
        <v>30.5</v>
      </c>
      <c r="K471" s="88">
        <f t="shared" si="57"/>
        <v>529.20000000000005</v>
      </c>
    </row>
    <row r="472" spans="1:13" ht="25" customHeight="1">
      <c r="A472" s="39"/>
      <c r="B472" s="65"/>
      <c r="C472" s="415" t="s">
        <v>28</v>
      </c>
      <c r="D472" s="415" t="s">
        <v>474</v>
      </c>
      <c r="E472" s="296">
        <v>10734.197760000003</v>
      </c>
      <c r="F472" s="300">
        <v>4830.3889920000011</v>
      </c>
      <c r="G472" s="44" t="s">
        <v>19</v>
      </c>
      <c r="H472" s="46">
        <f>H468</f>
        <v>65</v>
      </c>
      <c r="I472" s="47">
        <f>I468</f>
        <v>40.25</v>
      </c>
      <c r="J472" s="48">
        <f>J468</f>
        <v>30.5</v>
      </c>
      <c r="K472" s="88">
        <f>K468</f>
        <v>529.20000000000005</v>
      </c>
    </row>
    <row r="473" spans="1:13" ht="25" customHeight="1">
      <c r="A473" s="39"/>
      <c r="B473" s="65"/>
      <c r="C473" s="297" t="s">
        <v>30</v>
      </c>
      <c r="D473" s="297" t="s">
        <v>475</v>
      </c>
      <c r="E473" s="296">
        <v>10734.197760000003</v>
      </c>
      <c r="F473" s="300">
        <v>4830.3889920000011</v>
      </c>
      <c r="G473" s="44" t="s">
        <v>19</v>
      </c>
      <c r="H473" s="46">
        <f>H472</f>
        <v>65</v>
      </c>
      <c r="I473" s="47">
        <f>I472</f>
        <v>40.25</v>
      </c>
      <c r="J473" s="48">
        <f>J472</f>
        <v>30.5</v>
      </c>
      <c r="K473" s="88">
        <f>K472</f>
        <v>529.20000000000005</v>
      </c>
    </row>
    <row r="474" spans="1:13" ht="25" customHeight="1">
      <c r="A474" s="39"/>
      <c r="B474" s="65"/>
      <c r="C474" s="263" t="s">
        <v>32</v>
      </c>
      <c r="D474" s="263" t="s">
        <v>476</v>
      </c>
      <c r="E474" s="227">
        <v>10734.197760000003</v>
      </c>
      <c r="F474" s="301">
        <v>4830.3889920000011</v>
      </c>
      <c r="G474" s="44" t="s">
        <v>19</v>
      </c>
      <c r="H474" s="46">
        <f>H471</f>
        <v>65</v>
      </c>
      <c r="I474" s="47">
        <f>I471</f>
        <v>40.25</v>
      </c>
      <c r="J474" s="48">
        <f>J471</f>
        <v>30.5</v>
      </c>
      <c r="K474" s="88">
        <f>K471</f>
        <v>529.20000000000005</v>
      </c>
    </row>
    <row r="475" spans="1:13" ht="25" customHeight="1">
      <c r="A475" s="39"/>
      <c r="B475" s="65"/>
      <c r="C475" s="263" t="s">
        <v>34</v>
      </c>
      <c r="D475" s="263" t="s">
        <v>477</v>
      </c>
      <c r="E475" s="227">
        <v>10734.197760000003</v>
      </c>
      <c r="F475" s="301">
        <v>4830.3889920000011</v>
      </c>
      <c r="G475" s="44" t="s">
        <v>19</v>
      </c>
      <c r="H475" s="46">
        <f t="shared" si="57"/>
        <v>65</v>
      </c>
      <c r="I475" s="47">
        <f t="shared" si="57"/>
        <v>40.25</v>
      </c>
      <c r="J475" s="48">
        <f t="shared" si="57"/>
        <v>30.5</v>
      </c>
      <c r="K475" s="88">
        <f t="shared" si="57"/>
        <v>529.20000000000005</v>
      </c>
    </row>
    <row r="476" spans="1:13" ht="25" customHeight="1">
      <c r="A476" s="39"/>
      <c r="B476" s="65"/>
      <c r="C476" s="298" t="s">
        <v>36</v>
      </c>
      <c r="D476" s="298" t="s">
        <v>478</v>
      </c>
      <c r="E476" s="227">
        <v>10734.197760000003</v>
      </c>
      <c r="F476" s="301">
        <v>4830.3889920000011</v>
      </c>
      <c r="G476" s="44" t="s">
        <v>19</v>
      </c>
      <c r="H476" s="46"/>
      <c r="I476" s="47"/>
      <c r="J476" s="48"/>
      <c r="K476" s="88"/>
    </row>
    <row r="477" spans="1:13" ht="25" customHeight="1">
      <c r="A477" s="39"/>
      <c r="B477" s="65"/>
      <c r="C477" s="414" t="s">
        <v>38</v>
      </c>
      <c r="D477" s="414" t="s">
        <v>479</v>
      </c>
      <c r="E477" s="227">
        <v>10734.197760000003</v>
      </c>
      <c r="F477" s="301">
        <v>4830.3889920000011</v>
      </c>
      <c r="G477" s="44" t="s">
        <v>19</v>
      </c>
      <c r="H477" s="46"/>
      <c r="I477" s="47"/>
      <c r="J477" s="48"/>
      <c r="K477" s="88"/>
    </row>
    <row r="478" spans="1:13" ht="25" customHeight="1">
      <c r="A478" s="39"/>
      <c r="B478" s="65"/>
      <c r="C478" s="263" t="s">
        <v>40</v>
      </c>
      <c r="D478" s="263" t="s">
        <v>480</v>
      </c>
      <c r="E478" s="227">
        <v>10734.197760000003</v>
      </c>
      <c r="F478" s="301">
        <v>4830.3889920000011</v>
      </c>
      <c r="G478" s="44" t="s">
        <v>19</v>
      </c>
      <c r="H478" s="46">
        <f>H475</f>
        <v>65</v>
      </c>
      <c r="I478" s="47">
        <f>I475</f>
        <v>40.25</v>
      </c>
      <c r="J478" s="48">
        <f>J475</f>
        <v>30.5</v>
      </c>
      <c r="K478" s="88">
        <f>K475</f>
        <v>529.20000000000005</v>
      </c>
    </row>
    <row r="479" spans="1:13" ht="25" customHeight="1">
      <c r="A479" s="39"/>
      <c r="B479" s="65"/>
      <c r="C479" s="263" t="s">
        <v>42</v>
      </c>
      <c r="D479" s="263" t="s">
        <v>481</v>
      </c>
      <c r="E479" s="227">
        <v>10734.197760000003</v>
      </c>
      <c r="F479" s="301">
        <v>4830.3889920000011</v>
      </c>
      <c r="G479" s="44" t="s">
        <v>19</v>
      </c>
      <c r="H479" s="46">
        <f t="shared" si="57"/>
        <v>65</v>
      </c>
      <c r="I479" s="47">
        <f t="shared" si="57"/>
        <v>40.25</v>
      </c>
      <c r="J479" s="48">
        <f t="shared" si="57"/>
        <v>30.5</v>
      </c>
      <c r="K479" s="88">
        <f t="shared" si="57"/>
        <v>529.20000000000005</v>
      </c>
    </row>
    <row r="480" spans="1:13" ht="25" customHeight="1">
      <c r="A480" s="39"/>
      <c r="B480" s="65"/>
      <c r="C480" s="263" t="s">
        <v>44</v>
      </c>
      <c r="D480" s="263" t="s">
        <v>482</v>
      </c>
      <c r="E480" s="227">
        <v>10734.197760000003</v>
      </c>
      <c r="F480" s="301">
        <v>4830.3889920000011</v>
      </c>
      <c r="G480" s="44" t="s">
        <v>19</v>
      </c>
      <c r="H480" s="46" t="e">
        <f>#REF!</f>
        <v>#REF!</v>
      </c>
      <c r="I480" s="47" t="e">
        <f>#REF!</f>
        <v>#REF!</v>
      </c>
      <c r="J480" s="48" t="e">
        <f>#REF!</f>
        <v>#REF!</v>
      </c>
      <c r="K480" s="88" t="e">
        <f>#REF!</f>
        <v>#REF!</v>
      </c>
    </row>
    <row r="481" spans="1:11" ht="25" customHeight="1">
      <c r="A481" s="39"/>
      <c r="B481" s="65"/>
      <c r="C481" s="263" t="s">
        <v>46</v>
      </c>
      <c r="D481" s="263" t="s">
        <v>483</v>
      </c>
      <c r="E481" s="227">
        <v>10734.197760000003</v>
      </c>
      <c r="F481" s="301">
        <v>4830.3889920000011</v>
      </c>
      <c r="G481" s="44" t="s">
        <v>19</v>
      </c>
      <c r="H481" s="46" t="e">
        <f t="shared" si="57"/>
        <v>#REF!</v>
      </c>
      <c r="I481" s="47" t="e">
        <f t="shared" si="57"/>
        <v>#REF!</v>
      </c>
      <c r="J481" s="48" t="e">
        <f t="shared" si="57"/>
        <v>#REF!</v>
      </c>
      <c r="K481" s="88" t="e">
        <f t="shared" si="57"/>
        <v>#REF!</v>
      </c>
    </row>
    <row r="482" spans="1:11" ht="25" customHeight="1">
      <c r="A482" s="39"/>
      <c r="B482" s="65"/>
      <c r="C482" s="263" t="s">
        <v>48</v>
      </c>
      <c r="D482" s="263" t="s">
        <v>484</v>
      </c>
      <c r="E482" s="227">
        <v>10734.197760000003</v>
      </c>
      <c r="F482" s="301">
        <v>4830.3889920000011</v>
      </c>
      <c r="G482" s="44" t="s">
        <v>19</v>
      </c>
      <c r="H482" s="46" t="e">
        <f t="shared" si="57"/>
        <v>#REF!</v>
      </c>
      <c r="I482" s="47" t="e">
        <f t="shared" si="57"/>
        <v>#REF!</v>
      </c>
      <c r="J482" s="48" t="e">
        <f t="shared" si="57"/>
        <v>#REF!</v>
      </c>
      <c r="K482" s="88" t="e">
        <f t="shared" si="57"/>
        <v>#REF!</v>
      </c>
    </row>
    <row r="483" spans="1:11" ht="25" customHeight="1">
      <c r="A483" s="39"/>
      <c r="B483" s="65"/>
      <c r="C483" s="263" t="s">
        <v>50</v>
      </c>
      <c r="D483" s="263" t="s">
        <v>485</v>
      </c>
      <c r="E483" s="227">
        <v>10734.197760000003</v>
      </c>
      <c r="F483" s="301">
        <v>4830.3889920000011</v>
      </c>
      <c r="G483" s="44" t="s">
        <v>19</v>
      </c>
      <c r="H483" s="46" t="e">
        <f t="shared" si="57"/>
        <v>#REF!</v>
      </c>
      <c r="I483" s="47" t="e">
        <f t="shared" si="57"/>
        <v>#REF!</v>
      </c>
      <c r="J483" s="48" t="e">
        <f t="shared" si="57"/>
        <v>#REF!</v>
      </c>
      <c r="K483" s="88" t="e">
        <f t="shared" si="57"/>
        <v>#REF!</v>
      </c>
    </row>
    <row r="484" spans="1:11" ht="25" customHeight="1">
      <c r="A484" s="39"/>
      <c r="B484" s="65"/>
      <c r="C484" s="263" t="s">
        <v>52</v>
      </c>
      <c r="D484" s="263" t="s">
        <v>486</v>
      </c>
      <c r="E484" s="227">
        <v>10734.197760000003</v>
      </c>
      <c r="F484" s="301">
        <v>4830.3889920000011</v>
      </c>
      <c r="G484" s="44" t="s">
        <v>19</v>
      </c>
      <c r="H484" s="46" t="e">
        <f t="shared" si="57"/>
        <v>#REF!</v>
      </c>
      <c r="I484" s="47" t="e">
        <f t="shared" si="57"/>
        <v>#REF!</v>
      </c>
      <c r="J484" s="48" t="e">
        <f t="shared" si="57"/>
        <v>#REF!</v>
      </c>
      <c r="K484" s="88" t="e">
        <f t="shared" si="57"/>
        <v>#REF!</v>
      </c>
    </row>
    <row r="485" spans="1:11" ht="25" customHeight="1">
      <c r="A485" s="39"/>
      <c r="B485" s="65"/>
      <c r="C485" s="263" t="s">
        <v>54</v>
      </c>
      <c r="D485" s="263" t="s">
        <v>487</v>
      </c>
      <c r="E485" s="227">
        <v>10734.197760000003</v>
      </c>
      <c r="F485" s="301">
        <v>4830.3889920000011</v>
      </c>
      <c r="G485" s="44" t="s">
        <v>19</v>
      </c>
      <c r="H485" s="46" t="e">
        <f t="shared" si="57"/>
        <v>#REF!</v>
      </c>
      <c r="I485" s="47" t="e">
        <f t="shared" si="57"/>
        <v>#REF!</v>
      </c>
      <c r="J485" s="48" t="e">
        <f t="shared" si="57"/>
        <v>#REF!</v>
      </c>
      <c r="K485" s="88" t="e">
        <f t="shared" si="57"/>
        <v>#REF!</v>
      </c>
    </row>
    <row r="486" spans="1:11" ht="25" customHeight="1">
      <c r="A486" s="39"/>
      <c r="B486" s="65"/>
      <c r="C486" s="263" t="s">
        <v>56</v>
      </c>
      <c r="D486" s="263" t="s">
        <v>488</v>
      </c>
      <c r="E486" s="227">
        <v>10734.197760000003</v>
      </c>
      <c r="F486" s="301">
        <v>4830.3889920000011</v>
      </c>
      <c r="G486" s="44" t="s">
        <v>19</v>
      </c>
      <c r="H486" s="46" t="e">
        <f t="shared" si="57"/>
        <v>#REF!</v>
      </c>
      <c r="I486" s="47" t="e">
        <f t="shared" si="57"/>
        <v>#REF!</v>
      </c>
      <c r="J486" s="48" t="e">
        <f t="shared" si="57"/>
        <v>#REF!</v>
      </c>
      <c r="K486" s="88" t="e">
        <f t="shared" si="57"/>
        <v>#REF!</v>
      </c>
    </row>
    <row r="487" spans="1:11" ht="25" customHeight="1">
      <c r="A487" s="39"/>
      <c r="B487" s="65"/>
      <c r="C487" s="263" t="s">
        <v>58</v>
      </c>
      <c r="D487" s="263" t="s">
        <v>59</v>
      </c>
      <c r="E487" s="227">
        <v>10734.197760000003</v>
      </c>
      <c r="F487" s="301">
        <v>4830.3889920000011</v>
      </c>
      <c r="G487" s="44" t="s">
        <v>19</v>
      </c>
      <c r="H487" s="35" t="e">
        <f>H480</f>
        <v>#REF!</v>
      </c>
      <c r="I487" s="36" t="e">
        <f>I480</f>
        <v>#REF!</v>
      </c>
      <c r="J487" s="37" t="e">
        <f>J480</f>
        <v>#REF!</v>
      </c>
      <c r="K487" s="38" t="e">
        <f>K480</f>
        <v>#REF!</v>
      </c>
    </row>
    <row r="488" spans="1:11" ht="25" customHeight="1">
      <c r="A488" s="39"/>
      <c r="B488" s="65"/>
      <c r="C488" s="276" t="s">
        <v>60</v>
      </c>
      <c r="D488" s="276" t="s">
        <v>59</v>
      </c>
      <c r="E488" s="266">
        <v>12385.612800000003</v>
      </c>
      <c r="F488" s="199">
        <v>5573.5257600000014</v>
      </c>
      <c r="G488" s="44" t="s">
        <v>19</v>
      </c>
      <c r="H488" s="136"/>
      <c r="I488" s="137"/>
      <c r="J488" s="138"/>
      <c r="K488" s="184"/>
    </row>
    <row r="489" spans="1:11" ht="25" customHeight="1" thickBot="1">
      <c r="A489" s="50"/>
      <c r="B489" s="135"/>
      <c r="C489" s="276" t="s">
        <v>62</v>
      </c>
      <c r="D489" s="276" t="s">
        <v>59</v>
      </c>
      <c r="E489" s="266">
        <v>12385.612800000003</v>
      </c>
      <c r="F489" s="199">
        <v>5573.5257600000014</v>
      </c>
      <c r="G489" s="44" t="s">
        <v>19</v>
      </c>
      <c r="H489" s="85"/>
      <c r="I489" s="82"/>
      <c r="J489" s="83"/>
      <c r="K489" s="89"/>
    </row>
    <row r="490" spans="1:11" ht="25" customHeight="1">
      <c r="A490" s="27"/>
      <c r="B490" s="168" t="s">
        <v>489</v>
      </c>
      <c r="C490" s="277" t="s">
        <v>17</v>
      </c>
      <c r="D490" s="277" t="s">
        <v>490</v>
      </c>
      <c r="E490" s="267">
        <v>11575.872000000003</v>
      </c>
      <c r="F490" s="302">
        <v>5209.1424000000015</v>
      </c>
      <c r="G490" s="44" t="s">
        <v>19</v>
      </c>
      <c r="H490" s="30">
        <v>73</v>
      </c>
      <c r="I490" s="31">
        <v>44.25</v>
      </c>
      <c r="J490" s="32">
        <v>32.5</v>
      </c>
      <c r="K490" s="87">
        <v>683.6</v>
      </c>
    </row>
    <row r="491" spans="1:11" ht="25" customHeight="1">
      <c r="A491" s="39"/>
      <c r="B491" s="65" t="s">
        <v>20</v>
      </c>
      <c r="C491" s="275" t="s">
        <v>21</v>
      </c>
      <c r="D491" s="275" t="s">
        <v>491</v>
      </c>
      <c r="E491" s="196">
        <v>13312.252800000002</v>
      </c>
      <c r="F491" s="197">
        <v>5990.5137600000007</v>
      </c>
      <c r="G491" s="44" t="s">
        <v>19</v>
      </c>
      <c r="H491" s="46">
        <f>H495</f>
        <v>73</v>
      </c>
      <c r="I491" s="47">
        <f>I495</f>
        <v>44.25</v>
      </c>
      <c r="J491" s="48">
        <f>J495</f>
        <v>32.5</v>
      </c>
      <c r="K491" s="88">
        <f>K495</f>
        <v>683.6</v>
      </c>
    </row>
    <row r="492" spans="1:11" ht="25" customHeight="1">
      <c r="A492" s="39"/>
      <c r="B492" s="65"/>
      <c r="C492" s="275" t="s">
        <v>23</v>
      </c>
      <c r="D492" s="275" t="s">
        <v>492</v>
      </c>
      <c r="E492" s="196">
        <v>13312.252800000002</v>
      </c>
      <c r="F492" s="197">
        <v>5990.5137600000007</v>
      </c>
      <c r="G492" s="44" t="s">
        <v>19</v>
      </c>
      <c r="H492" s="46">
        <f t="shared" ref="H492:K508" si="58">H491</f>
        <v>73</v>
      </c>
      <c r="I492" s="47">
        <f t="shared" si="58"/>
        <v>44.25</v>
      </c>
      <c r="J492" s="48">
        <f t="shared" si="58"/>
        <v>32.5</v>
      </c>
      <c r="K492" s="88">
        <f t="shared" si="58"/>
        <v>683.6</v>
      </c>
    </row>
    <row r="493" spans="1:11" ht="25" customHeight="1">
      <c r="A493" s="39"/>
      <c r="B493" s="65" t="s">
        <v>493</v>
      </c>
      <c r="C493" s="405" t="s">
        <v>26</v>
      </c>
      <c r="D493" s="405" t="s">
        <v>494</v>
      </c>
      <c r="E493" s="196">
        <v>13312.252800000002</v>
      </c>
      <c r="F493" s="197">
        <v>5990.5137600000007</v>
      </c>
      <c r="G493" s="44" t="s">
        <v>19</v>
      </c>
      <c r="H493" s="46">
        <f t="shared" si="58"/>
        <v>73</v>
      </c>
      <c r="I493" s="47">
        <f t="shared" si="58"/>
        <v>44.25</v>
      </c>
      <c r="J493" s="48">
        <f t="shared" si="58"/>
        <v>32.5</v>
      </c>
      <c r="K493" s="88">
        <f t="shared" si="58"/>
        <v>683.6</v>
      </c>
    </row>
    <row r="494" spans="1:11" ht="25" customHeight="1">
      <c r="A494" s="39"/>
      <c r="B494" s="65"/>
      <c r="C494" s="415" t="s">
        <v>28</v>
      </c>
      <c r="D494" s="415" t="s">
        <v>495</v>
      </c>
      <c r="E494" s="296">
        <v>15048.633600000005</v>
      </c>
      <c r="F494" s="300">
        <v>6771.8851200000026</v>
      </c>
      <c r="G494" s="44" t="s">
        <v>19</v>
      </c>
      <c r="H494" s="46">
        <f>H490</f>
        <v>73</v>
      </c>
      <c r="I494" s="47">
        <f>I490</f>
        <v>44.25</v>
      </c>
      <c r="J494" s="48">
        <f>J490</f>
        <v>32.5</v>
      </c>
      <c r="K494" s="88">
        <f>K490</f>
        <v>683.6</v>
      </c>
    </row>
    <row r="495" spans="1:11" ht="25" customHeight="1">
      <c r="A495" s="39"/>
      <c r="B495" s="65"/>
      <c r="C495" s="297" t="s">
        <v>30</v>
      </c>
      <c r="D495" s="297" t="s">
        <v>496</v>
      </c>
      <c r="E495" s="296">
        <v>15048.633600000005</v>
      </c>
      <c r="F495" s="300">
        <v>6771.8851200000026</v>
      </c>
      <c r="G495" s="44" t="s">
        <v>19</v>
      </c>
      <c r="H495" s="46">
        <f>H494</f>
        <v>73</v>
      </c>
      <c r="I495" s="47">
        <f>I494</f>
        <v>44.25</v>
      </c>
      <c r="J495" s="48">
        <f>J494</f>
        <v>32.5</v>
      </c>
      <c r="K495" s="88">
        <f>K494</f>
        <v>683.6</v>
      </c>
    </row>
    <row r="496" spans="1:11" ht="25" customHeight="1">
      <c r="A496" s="39"/>
      <c r="B496" s="65"/>
      <c r="C496" s="263" t="s">
        <v>32</v>
      </c>
      <c r="D496" s="263" t="s">
        <v>497</v>
      </c>
      <c r="E496" s="227">
        <v>15048.633600000005</v>
      </c>
      <c r="F496" s="301">
        <v>6771.8851200000026</v>
      </c>
      <c r="G496" s="44" t="s">
        <v>19</v>
      </c>
      <c r="H496" s="46">
        <f>H493</f>
        <v>73</v>
      </c>
      <c r="I496" s="47">
        <f>I493</f>
        <v>44.25</v>
      </c>
      <c r="J496" s="48">
        <f>J493</f>
        <v>32.5</v>
      </c>
      <c r="K496" s="88">
        <f>K493</f>
        <v>683.6</v>
      </c>
    </row>
    <row r="497" spans="1:11" ht="25" customHeight="1">
      <c r="A497" s="39"/>
      <c r="B497" s="65"/>
      <c r="C497" s="263" t="s">
        <v>34</v>
      </c>
      <c r="D497" s="263" t="s">
        <v>498</v>
      </c>
      <c r="E497" s="227">
        <v>15048.633600000005</v>
      </c>
      <c r="F497" s="301">
        <v>6771.8851200000026</v>
      </c>
      <c r="G497" s="44" t="s">
        <v>19</v>
      </c>
      <c r="H497" s="46">
        <f t="shared" si="58"/>
        <v>73</v>
      </c>
      <c r="I497" s="47">
        <f t="shared" si="58"/>
        <v>44.25</v>
      </c>
      <c r="J497" s="48">
        <f t="shared" si="58"/>
        <v>32.5</v>
      </c>
      <c r="K497" s="88">
        <f t="shared" si="58"/>
        <v>683.6</v>
      </c>
    </row>
    <row r="498" spans="1:11" ht="25" customHeight="1">
      <c r="A498" s="39"/>
      <c r="B498" s="65"/>
      <c r="C498" s="298" t="s">
        <v>36</v>
      </c>
      <c r="D498" s="298" t="s">
        <v>499</v>
      </c>
      <c r="E498" s="227">
        <v>15048.633600000005</v>
      </c>
      <c r="F498" s="301">
        <v>6771.8851200000026</v>
      </c>
      <c r="G498" s="44" t="s">
        <v>19</v>
      </c>
      <c r="H498" s="46"/>
      <c r="I498" s="47"/>
      <c r="J498" s="48"/>
      <c r="K498" s="88"/>
    </row>
    <row r="499" spans="1:11" ht="25" customHeight="1">
      <c r="A499" s="39"/>
      <c r="B499" s="65"/>
      <c r="C499" s="414" t="s">
        <v>38</v>
      </c>
      <c r="D499" s="414" t="s">
        <v>500</v>
      </c>
      <c r="E499" s="227">
        <v>15048.633600000005</v>
      </c>
      <c r="F499" s="301">
        <v>6771.8851200000026</v>
      </c>
      <c r="G499" s="44" t="s">
        <v>19</v>
      </c>
      <c r="H499" s="46"/>
      <c r="I499" s="47"/>
      <c r="J499" s="48"/>
      <c r="K499" s="88"/>
    </row>
    <row r="500" spans="1:11" ht="25" customHeight="1">
      <c r="A500" s="39"/>
      <c r="B500" s="65"/>
      <c r="C500" s="263" t="s">
        <v>40</v>
      </c>
      <c r="D500" s="263" t="s">
        <v>501</v>
      </c>
      <c r="E500" s="227">
        <v>15048.633600000005</v>
      </c>
      <c r="F500" s="301">
        <v>6771.8851200000026</v>
      </c>
      <c r="G500" s="44" t="s">
        <v>19</v>
      </c>
      <c r="H500" s="46">
        <f>H497</f>
        <v>73</v>
      </c>
      <c r="I500" s="47">
        <f>I497</f>
        <v>44.25</v>
      </c>
      <c r="J500" s="48">
        <f>J497</f>
        <v>32.5</v>
      </c>
      <c r="K500" s="88">
        <f>K497</f>
        <v>683.6</v>
      </c>
    </row>
    <row r="501" spans="1:11" ht="25" customHeight="1">
      <c r="A501" s="39"/>
      <c r="B501" s="65"/>
      <c r="C501" s="263" t="s">
        <v>42</v>
      </c>
      <c r="D501" s="263" t="s">
        <v>502</v>
      </c>
      <c r="E501" s="227">
        <v>15048.633600000005</v>
      </c>
      <c r="F501" s="301">
        <v>6771.8851200000026</v>
      </c>
      <c r="G501" s="44" t="s">
        <v>19</v>
      </c>
      <c r="H501" s="46">
        <f t="shared" si="58"/>
        <v>73</v>
      </c>
      <c r="I501" s="47">
        <f t="shared" si="58"/>
        <v>44.25</v>
      </c>
      <c r="J501" s="48">
        <f t="shared" si="58"/>
        <v>32.5</v>
      </c>
      <c r="K501" s="88">
        <f t="shared" si="58"/>
        <v>683.6</v>
      </c>
    </row>
    <row r="502" spans="1:11" ht="25" customHeight="1">
      <c r="A502" s="39"/>
      <c r="B502" s="65"/>
      <c r="C502" s="263" t="s">
        <v>44</v>
      </c>
      <c r="D502" s="263" t="s">
        <v>503</v>
      </c>
      <c r="E502" s="227">
        <v>15048.633600000005</v>
      </c>
      <c r="F502" s="301">
        <v>6771.8851200000026</v>
      </c>
      <c r="G502" s="44" t="s">
        <v>19</v>
      </c>
      <c r="H502" s="46" t="e">
        <f>#REF!</f>
        <v>#REF!</v>
      </c>
      <c r="I502" s="47" t="e">
        <f>#REF!</f>
        <v>#REF!</v>
      </c>
      <c r="J502" s="48" t="e">
        <f>#REF!</f>
        <v>#REF!</v>
      </c>
      <c r="K502" s="88" t="e">
        <f>#REF!</f>
        <v>#REF!</v>
      </c>
    </row>
    <row r="503" spans="1:11" ht="25" customHeight="1">
      <c r="A503" s="39"/>
      <c r="B503" s="65"/>
      <c r="C503" s="263" t="s">
        <v>46</v>
      </c>
      <c r="D503" s="263" t="s">
        <v>504</v>
      </c>
      <c r="E503" s="227">
        <v>15048.633600000005</v>
      </c>
      <c r="F503" s="301">
        <v>6771.8851200000026</v>
      </c>
      <c r="G503" s="44" t="s">
        <v>19</v>
      </c>
      <c r="H503" s="46" t="e">
        <f t="shared" si="58"/>
        <v>#REF!</v>
      </c>
      <c r="I503" s="47" t="e">
        <f t="shared" si="58"/>
        <v>#REF!</v>
      </c>
      <c r="J503" s="48" t="e">
        <f t="shared" si="58"/>
        <v>#REF!</v>
      </c>
      <c r="K503" s="88" t="e">
        <f t="shared" si="58"/>
        <v>#REF!</v>
      </c>
    </row>
    <row r="504" spans="1:11" ht="25" customHeight="1">
      <c r="A504" s="39"/>
      <c r="B504" s="65"/>
      <c r="C504" s="263" t="s">
        <v>48</v>
      </c>
      <c r="D504" s="263" t="s">
        <v>505</v>
      </c>
      <c r="E504" s="227">
        <v>15048.633600000005</v>
      </c>
      <c r="F504" s="301">
        <v>6771.8851200000026</v>
      </c>
      <c r="G504" s="44" t="s">
        <v>19</v>
      </c>
      <c r="H504" s="46" t="e">
        <f t="shared" si="58"/>
        <v>#REF!</v>
      </c>
      <c r="I504" s="47" t="e">
        <f t="shared" si="58"/>
        <v>#REF!</v>
      </c>
      <c r="J504" s="48" t="e">
        <f t="shared" si="58"/>
        <v>#REF!</v>
      </c>
      <c r="K504" s="88" t="e">
        <f t="shared" si="58"/>
        <v>#REF!</v>
      </c>
    </row>
    <row r="505" spans="1:11" ht="25" customHeight="1">
      <c r="A505" s="39"/>
      <c r="B505" s="65"/>
      <c r="C505" s="263" t="s">
        <v>50</v>
      </c>
      <c r="D505" s="263" t="s">
        <v>506</v>
      </c>
      <c r="E505" s="227">
        <v>15048.633600000005</v>
      </c>
      <c r="F505" s="301">
        <v>6771.8851200000026</v>
      </c>
      <c r="G505" s="44" t="s">
        <v>19</v>
      </c>
      <c r="H505" s="46" t="e">
        <f t="shared" si="58"/>
        <v>#REF!</v>
      </c>
      <c r="I505" s="47" t="e">
        <f t="shared" si="58"/>
        <v>#REF!</v>
      </c>
      <c r="J505" s="48" t="e">
        <f t="shared" si="58"/>
        <v>#REF!</v>
      </c>
      <c r="K505" s="88" t="e">
        <f t="shared" si="58"/>
        <v>#REF!</v>
      </c>
    </row>
    <row r="506" spans="1:11" ht="25" customHeight="1">
      <c r="A506" s="39"/>
      <c r="B506" s="65"/>
      <c r="C506" s="263" t="s">
        <v>52</v>
      </c>
      <c r="D506" s="263" t="s">
        <v>507</v>
      </c>
      <c r="E506" s="227">
        <v>15048.633600000005</v>
      </c>
      <c r="F506" s="301">
        <v>6771.8851200000026</v>
      </c>
      <c r="G506" s="44" t="s">
        <v>19</v>
      </c>
      <c r="H506" s="46" t="e">
        <f t="shared" si="58"/>
        <v>#REF!</v>
      </c>
      <c r="I506" s="47" t="e">
        <f t="shared" si="58"/>
        <v>#REF!</v>
      </c>
      <c r="J506" s="48" t="e">
        <f t="shared" si="58"/>
        <v>#REF!</v>
      </c>
      <c r="K506" s="88" t="e">
        <f t="shared" si="58"/>
        <v>#REF!</v>
      </c>
    </row>
    <row r="507" spans="1:11" ht="25" customHeight="1">
      <c r="A507" s="39"/>
      <c r="B507" s="65"/>
      <c r="C507" s="263" t="s">
        <v>54</v>
      </c>
      <c r="D507" s="263" t="s">
        <v>508</v>
      </c>
      <c r="E507" s="227">
        <v>15048.633600000005</v>
      </c>
      <c r="F507" s="301">
        <v>6771.8851200000026</v>
      </c>
      <c r="G507" s="44" t="s">
        <v>19</v>
      </c>
      <c r="H507" s="46" t="e">
        <f t="shared" si="58"/>
        <v>#REF!</v>
      </c>
      <c r="I507" s="47" t="e">
        <f t="shared" si="58"/>
        <v>#REF!</v>
      </c>
      <c r="J507" s="48" t="e">
        <f t="shared" si="58"/>
        <v>#REF!</v>
      </c>
      <c r="K507" s="88" t="e">
        <f t="shared" si="58"/>
        <v>#REF!</v>
      </c>
    </row>
    <row r="508" spans="1:11" ht="25" customHeight="1">
      <c r="A508" s="39"/>
      <c r="B508" s="65"/>
      <c r="C508" s="263" t="s">
        <v>56</v>
      </c>
      <c r="D508" s="263" t="s">
        <v>509</v>
      </c>
      <c r="E508" s="227">
        <v>15048.633600000005</v>
      </c>
      <c r="F508" s="301">
        <v>6771.8851200000026</v>
      </c>
      <c r="G508" s="44" t="s">
        <v>19</v>
      </c>
      <c r="H508" s="46" t="e">
        <f t="shared" si="58"/>
        <v>#REF!</v>
      </c>
      <c r="I508" s="47" t="e">
        <f t="shared" si="58"/>
        <v>#REF!</v>
      </c>
      <c r="J508" s="48" t="e">
        <f t="shared" si="58"/>
        <v>#REF!</v>
      </c>
      <c r="K508" s="88" t="e">
        <f t="shared" si="58"/>
        <v>#REF!</v>
      </c>
    </row>
    <row r="509" spans="1:11" ht="25" customHeight="1">
      <c r="A509" s="39"/>
      <c r="B509" s="65"/>
      <c r="C509" s="263" t="s">
        <v>58</v>
      </c>
      <c r="D509" s="263" t="s">
        <v>59</v>
      </c>
      <c r="E509" s="227">
        <v>15048.633600000005</v>
      </c>
      <c r="F509" s="301">
        <v>6771.8851200000026</v>
      </c>
      <c r="G509" s="44" t="s">
        <v>19</v>
      </c>
      <c r="H509" s="46" t="e">
        <f>H502</f>
        <v>#REF!</v>
      </c>
      <c r="I509" s="47" t="e">
        <f>I502</f>
        <v>#REF!</v>
      </c>
      <c r="J509" s="48" t="e">
        <f>J502</f>
        <v>#REF!</v>
      </c>
      <c r="K509" s="88" t="e">
        <f>K502</f>
        <v>#REF!</v>
      </c>
    </row>
    <row r="510" spans="1:11" ht="25" customHeight="1">
      <c r="A510" s="39"/>
      <c r="B510" s="65"/>
      <c r="C510" s="276" t="s">
        <v>60</v>
      </c>
      <c r="D510" s="276" t="s">
        <v>59</v>
      </c>
      <c r="E510" s="266">
        <v>17363.808000000005</v>
      </c>
      <c r="F510" s="199">
        <v>7813.7136000000019</v>
      </c>
      <c r="G510" s="44" t="s">
        <v>19</v>
      </c>
      <c r="H510" s="101"/>
      <c r="I510" s="78"/>
      <c r="J510" s="79"/>
      <c r="K510" s="102"/>
    </row>
    <row r="511" spans="1:11" ht="25" customHeight="1" thickBot="1">
      <c r="A511" s="50"/>
      <c r="B511" s="135"/>
      <c r="C511" s="278" t="s">
        <v>62</v>
      </c>
      <c r="D511" s="278" t="s">
        <v>59</v>
      </c>
      <c r="E511" s="268">
        <v>17363.808000000005</v>
      </c>
      <c r="F511" s="304">
        <v>7813.7136000000019</v>
      </c>
      <c r="G511" s="57" t="s">
        <v>19</v>
      </c>
      <c r="H511" s="85" t="e">
        <f>H509</f>
        <v>#REF!</v>
      </c>
      <c r="I511" s="82" t="e">
        <f>I509</f>
        <v>#REF!</v>
      </c>
      <c r="J511" s="83" t="e">
        <f>J509</f>
        <v>#REF!</v>
      </c>
      <c r="K511" s="89" t="e">
        <f>K509</f>
        <v>#REF!</v>
      </c>
    </row>
    <row r="512" spans="1:11" ht="46" customHeight="1" thickBot="1">
      <c r="A512" s="171" t="s">
        <v>510</v>
      </c>
      <c r="B512" s="125"/>
      <c r="C512" s="272"/>
      <c r="D512" s="272"/>
      <c r="E512" s="273"/>
      <c r="F512" s="273"/>
      <c r="G512" s="129"/>
      <c r="H512" s="128"/>
      <c r="I512" s="128"/>
      <c r="J512" s="128"/>
      <c r="K512" s="129"/>
    </row>
    <row r="513" spans="1:11">
      <c r="A513" s="11"/>
      <c r="B513" s="11"/>
      <c r="C513" s="11"/>
      <c r="D513" s="11"/>
      <c r="E513" s="130"/>
      <c r="F513" s="130"/>
      <c r="G513" s="11"/>
      <c r="H513" s="11"/>
      <c r="I513" s="11"/>
      <c r="J513" s="11"/>
      <c r="K513" s="11"/>
    </row>
    <row r="514" spans="1:11">
      <c r="A514" s="11"/>
      <c r="B514" s="11"/>
      <c r="C514" s="11"/>
      <c r="D514" s="11"/>
      <c r="E514" s="130"/>
      <c r="F514" s="130"/>
      <c r="G514" s="11"/>
      <c r="H514" s="11"/>
      <c r="I514" s="11"/>
      <c r="J514" s="11"/>
      <c r="K514" s="11"/>
    </row>
    <row r="515" spans="1:11">
      <c r="A515" s="11"/>
      <c r="B515" s="11"/>
      <c r="C515" s="11"/>
      <c r="D515" s="11"/>
      <c r="E515" s="130"/>
      <c r="F515" s="130"/>
      <c r="G515" s="11"/>
      <c r="H515" s="11"/>
      <c r="I515" s="11"/>
      <c r="J515" s="11"/>
      <c r="K515" s="11"/>
    </row>
    <row r="516" spans="1:11">
      <c r="A516" s="11"/>
      <c r="B516" s="11"/>
      <c r="C516" s="11"/>
      <c r="D516" s="11"/>
      <c r="E516" s="130"/>
      <c r="F516" s="130"/>
      <c r="G516" s="11"/>
      <c r="H516" s="11"/>
      <c r="I516" s="11"/>
      <c r="J516" s="11"/>
      <c r="K516" s="11"/>
    </row>
    <row r="517" spans="1:11">
      <c r="A517" s="11"/>
      <c r="B517" s="11"/>
      <c r="C517" s="11"/>
      <c r="D517" s="11"/>
      <c r="E517" s="130"/>
      <c r="F517" s="130"/>
      <c r="G517" s="11"/>
      <c r="H517" s="11"/>
      <c r="I517" s="11"/>
      <c r="J517" s="11"/>
      <c r="K517" s="11"/>
    </row>
    <row r="518" spans="1:11">
      <c r="A518" s="11"/>
      <c r="B518" s="11"/>
      <c r="C518" s="11"/>
      <c r="D518" s="11"/>
      <c r="E518" s="130"/>
      <c r="F518" s="130"/>
      <c r="G518" s="11"/>
      <c r="H518" s="11"/>
      <c r="I518" s="11"/>
      <c r="J518" s="11"/>
      <c r="K518" s="11"/>
    </row>
    <row r="519" spans="1:11">
      <c r="A519" s="11"/>
      <c r="B519" s="11"/>
      <c r="C519" s="11"/>
      <c r="D519" s="11"/>
      <c r="E519" s="130"/>
      <c r="F519" s="130"/>
      <c r="G519" s="11"/>
      <c r="H519" s="11"/>
      <c r="I519" s="11"/>
      <c r="J519" s="11"/>
      <c r="K519" s="11"/>
    </row>
    <row r="520" spans="1:11">
      <c r="A520" s="11"/>
      <c r="B520" s="11"/>
      <c r="C520" s="11"/>
      <c r="D520" s="11"/>
      <c r="E520" s="130"/>
      <c r="F520" s="130"/>
      <c r="G520" s="11"/>
      <c r="H520" s="11"/>
      <c r="I520" s="11"/>
      <c r="J520" s="11"/>
      <c r="K520" s="11"/>
    </row>
    <row r="521" spans="1:11">
      <c r="A521" s="11"/>
      <c r="B521" s="11"/>
      <c r="C521" s="11"/>
      <c r="D521" s="11"/>
      <c r="E521" s="130"/>
      <c r="F521" s="130"/>
      <c r="G521" s="11"/>
      <c r="H521" s="11"/>
      <c r="I521" s="11"/>
      <c r="J521" s="11"/>
      <c r="K521" s="11"/>
    </row>
    <row r="522" spans="1:11">
      <c r="A522" s="11"/>
      <c r="B522" s="11"/>
      <c r="C522" s="11"/>
      <c r="D522" s="11"/>
      <c r="E522" s="130"/>
      <c r="F522" s="130"/>
      <c r="G522" s="11"/>
      <c r="H522" s="11"/>
      <c r="I522" s="11"/>
      <c r="J522" s="11"/>
      <c r="K522" s="11"/>
    </row>
    <row r="523" spans="1:11">
      <c r="A523" s="11"/>
      <c r="B523" s="11"/>
      <c r="C523" s="11"/>
      <c r="D523" s="11"/>
      <c r="E523" s="130"/>
      <c r="F523" s="130"/>
      <c r="G523" s="11"/>
      <c r="H523" s="11"/>
      <c r="I523" s="11"/>
      <c r="J523" s="11"/>
      <c r="K523" s="11"/>
    </row>
    <row r="524" spans="1:11">
      <c r="A524" s="11"/>
      <c r="B524" s="11"/>
      <c r="C524" s="11"/>
      <c r="D524" s="11"/>
      <c r="E524" s="130"/>
      <c r="F524" s="130"/>
      <c r="G524" s="11"/>
      <c r="H524" s="11"/>
      <c r="I524" s="11"/>
      <c r="J524" s="11"/>
      <c r="K524" s="11"/>
    </row>
    <row r="525" spans="1:11">
      <c r="A525" s="11"/>
      <c r="B525" s="11"/>
      <c r="C525" s="11"/>
      <c r="D525" s="11"/>
      <c r="E525" s="130"/>
      <c r="F525" s="130"/>
      <c r="G525" s="11"/>
      <c r="H525" s="11"/>
      <c r="I525" s="11"/>
      <c r="J525" s="11"/>
      <c r="K525" s="11"/>
    </row>
    <row r="526" spans="1:11">
      <c r="A526" s="11"/>
      <c r="B526" s="11"/>
      <c r="C526" s="11"/>
      <c r="D526" s="11"/>
      <c r="E526" s="130"/>
      <c r="F526" s="130"/>
      <c r="G526" s="11"/>
      <c r="H526" s="11"/>
      <c r="I526" s="11"/>
      <c r="J526" s="11"/>
      <c r="K526" s="11"/>
    </row>
    <row r="527" spans="1:11">
      <c r="A527" s="11"/>
      <c r="B527" s="11"/>
      <c r="C527" s="11"/>
      <c r="D527" s="11"/>
      <c r="E527" s="130"/>
      <c r="F527" s="130"/>
      <c r="G527" s="11"/>
      <c r="H527" s="11"/>
      <c r="I527" s="11"/>
      <c r="J527" s="11"/>
      <c r="K527" s="11"/>
    </row>
    <row r="528" spans="1:11">
      <c r="A528" s="11"/>
      <c r="B528" s="11"/>
      <c r="C528" s="11"/>
      <c r="D528" s="11"/>
      <c r="E528" s="130"/>
      <c r="F528" s="130"/>
      <c r="G528" s="11"/>
      <c r="H528" s="11"/>
      <c r="I528" s="11"/>
      <c r="J528" s="11"/>
      <c r="K528" s="11"/>
    </row>
    <row r="529" spans="1:11">
      <c r="A529" s="11"/>
      <c r="B529" s="11"/>
      <c r="C529" s="11"/>
      <c r="D529" s="11"/>
      <c r="E529" s="130"/>
      <c r="F529" s="130"/>
      <c r="G529" s="11"/>
      <c r="H529" s="11"/>
      <c r="I529" s="11"/>
      <c r="J529" s="11"/>
      <c r="K529" s="11"/>
    </row>
    <row r="530" spans="1:11">
      <c r="A530" s="11"/>
      <c r="B530" s="11"/>
      <c r="C530" s="11"/>
      <c r="D530" s="11"/>
      <c r="E530" s="130"/>
      <c r="F530" s="130"/>
      <c r="G530" s="11"/>
      <c r="H530" s="11"/>
      <c r="I530" s="11"/>
      <c r="J530" s="11"/>
      <c r="K530" s="11"/>
    </row>
    <row r="531" spans="1:11">
      <c r="A531" s="11"/>
      <c r="B531" s="11"/>
      <c r="C531" s="11"/>
      <c r="D531" s="11"/>
      <c r="E531" s="130"/>
      <c r="F531" s="130"/>
      <c r="G531" s="11"/>
      <c r="H531" s="11"/>
      <c r="I531" s="11"/>
      <c r="J531" s="11"/>
      <c r="K531" s="11"/>
    </row>
    <row r="532" spans="1:11">
      <c r="A532" s="11"/>
      <c r="B532" s="11"/>
      <c r="C532" s="11"/>
      <c r="D532" s="11"/>
      <c r="E532" s="130"/>
      <c r="F532" s="130"/>
      <c r="G532" s="11"/>
      <c r="H532" s="11"/>
      <c r="I532" s="11"/>
      <c r="J532" s="11"/>
      <c r="K532" s="11"/>
    </row>
    <row r="533" spans="1:11">
      <c r="A533" s="11"/>
      <c r="B533" s="11"/>
      <c r="C533" s="11"/>
      <c r="D533" s="11"/>
      <c r="E533" s="130"/>
      <c r="F533" s="130"/>
      <c r="G533" s="11"/>
      <c r="H533" s="11"/>
      <c r="I533" s="11"/>
      <c r="J533" s="11"/>
      <c r="K533" s="11"/>
    </row>
    <row r="534" spans="1:11">
      <c r="A534" s="11"/>
      <c r="B534" s="11"/>
      <c r="C534" s="11"/>
      <c r="D534" s="11"/>
      <c r="E534" s="130"/>
      <c r="F534" s="130"/>
      <c r="G534" s="11"/>
      <c r="H534" s="11"/>
      <c r="I534" s="11"/>
      <c r="J534" s="11"/>
      <c r="K534" s="11"/>
    </row>
    <row r="535" spans="1:11">
      <c r="A535" s="11"/>
      <c r="B535" s="11"/>
      <c r="C535" s="11"/>
      <c r="D535" s="11"/>
      <c r="E535" s="130"/>
      <c r="F535" s="130"/>
      <c r="G535" s="11"/>
      <c r="H535" s="11"/>
      <c r="I535" s="11"/>
      <c r="J535" s="11"/>
      <c r="K535" s="11"/>
    </row>
    <row r="536" spans="1:11">
      <c r="A536" s="11"/>
      <c r="B536" s="11"/>
      <c r="C536" s="11"/>
      <c r="D536" s="11"/>
      <c r="E536" s="130"/>
      <c r="F536" s="130"/>
      <c r="G536" s="11"/>
      <c r="H536" s="11"/>
      <c r="I536" s="11"/>
      <c r="J536" s="11"/>
      <c r="K536" s="11"/>
    </row>
    <row r="537" spans="1:11">
      <c r="A537" s="11"/>
      <c r="B537" s="11"/>
      <c r="C537" s="11"/>
      <c r="D537" s="11"/>
      <c r="E537" s="130"/>
      <c r="F537" s="130"/>
      <c r="G537" s="11"/>
      <c r="H537" s="11"/>
      <c r="I537" s="11"/>
      <c r="J537" s="11"/>
      <c r="K537" s="11"/>
    </row>
    <row r="538" spans="1:11">
      <c r="A538" s="11"/>
      <c r="B538" s="11"/>
      <c r="C538" s="11"/>
      <c r="D538" s="11"/>
      <c r="E538" s="130"/>
      <c r="F538" s="130"/>
      <c r="G538" s="11"/>
      <c r="H538" s="11"/>
      <c r="I538" s="11"/>
      <c r="J538" s="11"/>
      <c r="K538" s="11"/>
    </row>
    <row r="539" spans="1:11">
      <c r="A539" s="11"/>
      <c r="B539" s="11"/>
      <c r="C539" s="11"/>
      <c r="D539" s="11"/>
      <c r="E539" s="130"/>
      <c r="F539" s="130"/>
      <c r="G539" s="11"/>
      <c r="H539" s="11"/>
      <c r="I539" s="11"/>
      <c r="J539" s="11"/>
      <c r="K539" s="11"/>
    </row>
    <row r="540" spans="1:11">
      <c r="A540" s="11"/>
      <c r="B540" s="11"/>
      <c r="C540" s="11"/>
      <c r="D540" s="11"/>
      <c r="E540" s="130"/>
      <c r="F540" s="130"/>
      <c r="G540" s="11"/>
      <c r="H540" s="11"/>
      <c r="I540" s="11"/>
      <c r="J540" s="11"/>
      <c r="K540" s="11"/>
    </row>
    <row r="541" spans="1:11">
      <c r="A541" s="11"/>
      <c r="B541" s="11"/>
      <c r="C541" s="11"/>
      <c r="D541" s="11"/>
      <c r="E541" s="130"/>
      <c r="F541" s="130"/>
      <c r="G541" s="11"/>
      <c r="H541" s="11"/>
      <c r="I541" s="11"/>
      <c r="J541" s="11"/>
      <c r="K541" s="11"/>
    </row>
    <row r="542" spans="1:11">
      <c r="A542" s="11"/>
      <c r="B542" s="11"/>
      <c r="C542" s="11"/>
      <c r="D542" s="11"/>
      <c r="E542" s="130"/>
      <c r="F542" s="130"/>
      <c r="G542" s="11"/>
      <c r="H542" s="11"/>
      <c r="I542" s="11"/>
      <c r="J542" s="11"/>
      <c r="K542" s="11"/>
    </row>
    <row r="543" spans="1:11">
      <c r="A543" s="11"/>
      <c r="B543" s="11"/>
      <c r="C543" s="11"/>
      <c r="D543" s="11"/>
      <c r="E543" s="130"/>
      <c r="F543" s="130"/>
      <c r="G543" s="11"/>
      <c r="H543" s="11"/>
      <c r="I543" s="11"/>
      <c r="J543" s="11"/>
      <c r="K543" s="11"/>
    </row>
    <row r="544" spans="1:11">
      <c r="A544" s="11"/>
      <c r="B544" s="11"/>
      <c r="C544" s="11"/>
      <c r="D544" s="11"/>
      <c r="E544" s="130"/>
      <c r="F544" s="130"/>
      <c r="G544" s="11"/>
      <c r="H544" s="11"/>
      <c r="I544" s="11"/>
      <c r="J544" s="11"/>
      <c r="K544" s="11"/>
    </row>
    <row r="545" spans="1:11">
      <c r="A545" s="11"/>
      <c r="B545" s="11"/>
      <c r="C545" s="11"/>
      <c r="D545" s="11"/>
      <c r="E545" s="130"/>
      <c r="F545" s="130"/>
      <c r="G545" s="11"/>
      <c r="H545" s="11"/>
      <c r="I545" s="11"/>
      <c r="J545" s="11"/>
      <c r="K545" s="11"/>
    </row>
    <row r="546" spans="1:11">
      <c r="A546" s="11"/>
      <c r="B546" s="11"/>
      <c r="C546" s="11"/>
      <c r="D546" s="11"/>
      <c r="E546" s="130"/>
      <c r="F546" s="130"/>
      <c r="G546" s="11"/>
      <c r="H546" s="11"/>
      <c r="I546" s="11"/>
      <c r="J546" s="11"/>
      <c r="K546" s="11"/>
    </row>
    <row r="547" spans="1:11">
      <c r="A547" s="11"/>
      <c r="B547" s="11"/>
      <c r="C547" s="11"/>
      <c r="D547" s="11"/>
      <c r="E547" s="130"/>
      <c r="F547" s="130"/>
      <c r="G547" s="11"/>
      <c r="H547" s="11"/>
      <c r="I547" s="11"/>
      <c r="J547" s="11"/>
      <c r="K547" s="11"/>
    </row>
    <row r="548" spans="1:11">
      <c r="A548" s="11"/>
      <c r="B548" s="11"/>
      <c r="C548" s="11"/>
      <c r="D548" s="11"/>
      <c r="E548" s="130"/>
      <c r="F548" s="130"/>
      <c r="G548" s="11"/>
      <c r="H548" s="11"/>
      <c r="I548" s="11"/>
      <c r="J548" s="11"/>
      <c r="K548" s="11"/>
    </row>
    <row r="549" spans="1:11">
      <c r="A549" s="11"/>
      <c r="B549" s="11"/>
      <c r="C549" s="11"/>
      <c r="D549" s="11"/>
      <c r="E549" s="130"/>
      <c r="F549" s="130"/>
      <c r="G549" s="11"/>
      <c r="H549" s="11"/>
      <c r="I549" s="11"/>
      <c r="J549" s="11"/>
      <c r="K549" s="11"/>
    </row>
    <row r="550" spans="1:11">
      <c r="A550" s="11"/>
      <c r="B550" s="11"/>
      <c r="C550" s="11"/>
      <c r="D550" s="11"/>
      <c r="E550" s="130"/>
      <c r="F550" s="130"/>
      <c r="G550" s="11"/>
      <c r="H550" s="11"/>
      <c r="I550" s="11"/>
      <c r="J550" s="11"/>
      <c r="K550" s="11"/>
    </row>
    <row r="551" spans="1:11">
      <c r="A551" s="11"/>
      <c r="B551" s="11"/>
      <c r="C551" s="11"/>
      <c r="D551" s="11"/>
      <c r="E551" s="130"/>
      <c r="F551" s="130"/>
      <c r="G551" s="11"/>
      <c r="H551" s="11"/>
      <c r="I551" s="11"/>
      <c r="J551" s="11"/>
      <c r="K551" s="11"/>
    </row>
    <row r="552" spans="1:11">
      <c r="A552" s="11"/>
      <c r="B552" s="11"/>
      <c r="C552" s="11"/>
      <c r="D552" s="11"/>
      <c r="E552" s="130"/>
      <c r="F552" s="130"/>
      <c r="G552" s="11"/>
      <c r="H552" s="11"/>
      <c r="I552" s="11"/>
      <c r="J552" s="11"/>
      <c r="K552" s="11"/>
    </row>
    <row r="553" spans="1:11">
      <c r="A553" s="11"/>
      <c r="B553" s="11"/>
      <c r="C553" s="11"/>
      <c r="D553" s="11"/>
      <c r="E553" s="130"/>
      <c r="F553" s="130"/>
      <c r="G553" s="11"/>
      <c r="H553" s="11"/>
      <c r="I553" s="11"/>
      <c r="J553" s="11"/>
      <c r="K553" s="11"/>
    </row>
    <row r="554" spans="1:11">
      <c r="A554" s="11"/>
      <c r="B554" s="11"/>
      <c r="C554" s="11"/>
      <c r="D554" s="11"/>
      <c r="E554" s="130"/>
      <c r="F554" s="130"/>
      <c r="G554" s="11"/>
      <c r="H554" s="11"/>
      <c r="I554" s="11"/>
      <c r="J554" s="11"/>
      <c r="K554" s="11"/>
    </row>
    <row r="555" spans="1:11">
      <c r="A555" s="11"/>
      <c r="B555" s="11"/>
      <c r="C555" s="11"/>
      <c r="D555" s="11"/>
      <c r="E555" s="130"/>
      <c r="F555" s="130"/>
      <c r="G555" s="11"/>
      <c r="H555" s="11"/>
      <c r="I555" s="11"/>
      <c r="J555" s="11"/>
      <c r="K555" s="11"/>
    </row>
    <row r="556" spans="1:11">
      <c r="A556" s="11"/>
      <c r="B556" s="11"/>
      <c r="C556" s="11"/>
      <c r="D556" s="11"/>
      <c r="E556" s="130"/>
      <c r="F556" s="130"/>
      <c r="G556" s="11"/>
      <c r="H556" s="11"/>
      <c r="I556" s="11"/>
      <c r="J556" s="11"/>
      <c r="K556" s="11"/>
    </row>
    <row r="557" spans="1:11">
      <c r="A557" s="11"/>
      <c r="B557" s="11"/>
      <c r="C557" s="11"/>
      <c r="D557" s="11"/>
      <c r="E557" s="130"/>
      <c r="F557" s="130"/>
      <c r="G557" s="11"/>
      <c r="H557" s="11"/>
      <c r="I557" s="11"/>
      <c r="J557" s="11"/>
      <c r="K557" s="11"/>
    </row>
    <row r="558" spans="1:11">
      <c r="A558" s="11"/>
      <c r="B558" s="11"/>
      <c r="C558" s="11"/>
      <c r="D558" s="11"/>
      <c r="E558" s="130"/>
      <c r="F558" s="130"/>
      <c r="G558" s="11"/>
      <c r="H558" s="11"/>
      <c r="I558" s="11"/>
      <c r="J558" s="11"/>
      <c r="K558" s="11"/>
    </row>
    <row r="559" spans="1:11">
      <c r="A559" s="11"/>
      <c r="B559" s="11"/>
      <c r="C559" s="11"/>
      <c r="D559" s="11"/>
      <c r="E559" s="130"/>
      <c r="F559" s="130"/>
      <c r="G559" s="11"/>
      <c r="H559" s="11"/>
      <c r="I559" s="11"/>
      <c r="J559" s="11"/>
      <c r="K559" s="11"/>
    </row>
    <row r="560" spans="1:11">
      <c r="A560" s="11"/>
      <c r="B560" s="11"/>
      <c r="C560" s="11"/>
      <c r="D560" s="11"/>
      <c r="E560" s="130"/>
      <c r="F560" s="130"/>
      <c r="G560" s="11"/>
      <c r="H560" s="11"/>
      <c r="I560" s="11"/>
      <c r="J560" s="11"/>
      <c r="K560" s="11"/>
    </row>
    <row r="561" spans="1:11">
      <c r="A561" s="11"/>
      <c r="B561" s="11"/>
      <c r="C561" s="11"/>
      <c r="D561" s="11"/>
      <c r="E561" s="130"/>
      <c r="F561" s="130"/>
      <c r="G561" s="11"/>
      <c r="H561" s="11"/>
      <c r="I561" s="11"/>
      <c r="J561" s="11"/>
      <c r="K561" s="11"/>
    </row>
    <row r="562" spans="1:11">
      <c r="A562" s="11"/>
      <c r="B562" s="11"/>
      <c r="C562" s="11"/>
      <c r="D562" s="11"/>
      <c r="E562" s="130"/>
      <c r="F562" s="130"/>
      <c r="G562" s="11"/>
      <c r="H562" s="11"/>
      <c r="I562" s="11"/>
      <c r="J562" s="11"/>
      <c r="K562" s="11"/>
    </row>
    <row r="563" spans="1:11">
      <c r="A563" s="11"/>
      <c r="B563" s="11"/>
      <c r="C563" s="11"/>
      <c r="D563" s="11"/>
      <c r="E563" s="130"/>
      <c r="F563" s="130"/>
      <c r="G563" s="11"/>
      <c r="H563" s="11"/>
      <c r="I563" s="11"/>
      <c r="J563" s="11"/>
      <c r="K563" s="11"/>
    </row>
    <row r="564" spans="1:11">
      <c r="A564" s="11"/>
      <c r="B564" s="11"/>
      <c r="C564" s="11"/>
      <c r="D564" s="11"/>
      <c r="E564" s="130"/>
      <c r="F564" s="130"/>
      <c r="G564" s="11"/>
      <c r="H564" s="11"/>
      <c r="I564" s="11"/>
      <c r="J564" s="11"/>
      <c r="K564" s="11"/>
    </row>
    <row r="565" spans="1:11">
      <c r="A565" s="11"/>
      <c r="B565" s="11"/>
      <c r="C565" s="11"/>
      <c r="D565" s="11"/>
      <c r="E565" s="130"/>
      <c r="F565" s="130"/>
      <c r="G565" s="11"/>
      <c r="H565" s="11"/>
      <c r="I565" s="11"/>
      <c r="J565" s="11"/>
      <c r="K565" s="11"/>
    </row>
    <row r="566" spans="1:11">
      <c r="A566" s="11"/>
      <c r="B566" s="11"/>
      <c r="C566" s="11"/>
      <c r="D566" s="11"/>
      <c r="E566" s="130"/>
      <c r="F566" s="130"/>
      <c r="G566" s="11"/>
      <c r="H566" s="11"/>
      <c r="I566" s="11"/>
      <c r="J566" s="11"/>
      <c r="K566" s="11"/>
    </row>
    <row r="567" spans="1:11">
      <c r="A567" s="11"/>
      <c r="B567" s="11"/>
      <c r="C567" s="11"/>
      <c r="D567" s="11"/>
      <c r="E567" s="130"/>
      <c r="F567" s="130"/>
      <c r="G567" s="11"/>
      <c r="H567" s="11"/>
      <c r="I567" s="11"/>
      <c r="J567" s="11"/>
      <c r="K567" s="11"/>
    </row>
    <row r="568" spans="1:11">
      <c r="A568" s="11"/>
      <c r="B568" s="11"/>
      <c r="C568" s="11"/>
      <c r="D568" s="11"/>
      <c r="E568" s="130"/>
      <c r="F568" s="130"/>
      <c r="G568" s="11"/>
      <c r="H568" s="11"/>
      <c r="I568" s="11"/>
      <c r="J568" s="11"/>
      <c r="K568" s="11"/>
    </row>
    <row r="569" spans="1:11">
      <c r="A569" s="11"/>
      <c r="B569" s="11"/>
      <c r="C569" s="11"/>
      <c r="D569" s="11"/>
      <c r="E569" s="130"/>
      <c r="F569" s="130"/>
      <c r="G569" s="11"/>
      <c r="H569" s="11"/>
      <c r="I569" s="11"/>
      <c r="J569" s="11"/>
      <c r="K569" s="11"/>
    </row>
    <row r="570" spans="1:11">
      <c r="A570" s="11"/>
      <c r="B570" s="11"/>
      <c r="C570" s="11"/>
      <c r="D570" s="11"/>
      <c r="E570" s="130"/>
      <c r="F570" s="130"/>
      <c r="G570" s="11"/>
      <c r="H570" s="11"/>
      <c r="I570" s="11"/>
      <c r="J570" s="11"/>
      <c r="K570" s="11"/>
    </row>
    <row r="571" spans="1:11">
      <c r="A571" s="11"/>
      <c r="B571" s="11"/>
      <c r="C571" s="11"/>
      <c r="D571" s="11"/>
      <c r="E571" s="130"/>
      <c r="F571" s="130"/>
      <c r="G571" s="11"/>
      <c r="H571" s="11"/>
      <c r="I571" s="11"/>
      <c r="J571" s="11"/>
      <c r="K571" s="11"/>
    </row>
    <row r="572" spans="1:11">
      <c r="A572" s="11"/>
      <c r="B572" s="11"/>
      <c r="C572" s="11"/>
      <c r="D572" s="11"/>
      <c r="E572" s="130"/>
      <c r="F572" s="130"/>
      <c r="G572" s="11"/>
      <c r="H572" s="11"/>
      <c r="I572" s="11"/>
      <c r="J572" s="11"/>
      <c r="K572" s="11"/>
    </row>
    <row r="573" spans="1:11">
      <c r="A573" s="11"/>
      <c r="B573" s="11"/>
      <c r="C573" s="11"/>
      <c r="D573" s="11"/>
      <c r="E573" s="130"/>
      <c r="F573" s="130"/>
      <c r="G573" s="11"/>
      <c r="H573" s="11"/>
      <c r="I573" s="11"/>
      <c r="J573" s="11"/>
      <c r="K573" s="11"/>
    </row>
    <row r="574" spans="1:11">
      <c r="A574" s="11"/>
      <c r="B574" s="11"/>
      <c r="C574" s="11"/>
      <c r="D574" s="11"/>
      <c r="E574" s="130"/>
      <c r="F574" s="130"/>
      <c r="G574" s="11"/>
      <c r="H574" s="11"/>
      <c r="I574" s="11"/>
      <c r="J574" s="11"/>
      <c r="K574" s="11"/>
    </row>
    <row r="575" spans="1:11">
      <c r="A575" s="11"/>
      <c r="B575" s="11"/>
      <c r="C575" s="11"/>
      <c r="D575" s="11"/>
      <c r="E575" s="130"/>
      <c r="F575" s="130"/>
      <c r="G575" s="11"/>
      <c r="H575" s="11"/>
      <c r="I575" s="11"/>
      <c r="J575" s="11"/>
      <c r="K575" s="11"/>
    </row>
    <row r="576" spans="1:11">
      <c r="A576" s="11"/>
      <c r="B576" s="11"/>
      <c r="C576" s="11"/>
      <c r="D576" s="11"/>
      <c r="E576" s="130"/>
      <c r="F576" s="130"/>
      <c r="G576" s="11"/>
      <c r="H576" s="11"/>
      <c r="I576" s="11"/>
      <c r="J576" s="11"/>
      <c r="K576" s="11"/>
    </row>
    <row r="577" spans="1:11">
      <c r="A577" s="11"/>
      <c r="B577" s="11"/>
      <c r="C577" s="11"/>
      <c r="D577" s="11"/>
      <c r="E577" s="130"/>
      <c r="F577" s="130"/>
      <c r="G577" s="11"/>
      <c r="H577" s="11"/>
      <c r="I577" s="11"/>
      <c r="J577" s="11"/>
      <c r="K577" s="11"/>
    </row>
    <row r="578" spans="1:11">
      <c r="A578" s="11"/>
      <c r="B578" s="11"/>
      <c r="C578" s="11"/>
      <c r="D578" s="11"/>
      <c r="E578" s="130"/>
      <c r="F578" s="130"/>
      <c r="G578" s="11"/>
      <c r="H578" s="11"/>
      <c r="I578" s="11"/>
      <c r="J578" s="11"/>
      <c r="K578" s="11"/>
    </row>
    <row r="579" spans="1:11">
      <c r="A579" s="11"/>
      <c r="B579" s="11"/>
      <c r="C579" s="11"/>
      <c r="D579" s="11"/>
      <c r="E579" s="130"/>
      <c r="F579" s="130"/>
      <c r="G579" s="11"/>
      <c r="H579" s="11"/>
      <c r="I579" s="11"/>
      <c r="J579" s="11"/>
      <c r="K579" s="11"/>
    </row>
    <row r="580" spans="1:11">
      <c r="A580" s="11"/>
      <c r="B580" s="11"/>
      <c r="C580" s="11"/>
      <c r="D580" s="11"/>
      <c r="E580" s="130"/>
      <c r="F580" s="130"/>
      <c r="G580" s="11"/>
      <c r="H580" s="11"/>
      <c r="I580" s="11"/>
      <c r="J580" s="11"/>
      <c r="K580" s="11"/>
    </row>
    <row r="581" spans="1:11">
      <c r="A581" s="11"/>
      <c r="B581" s="11"/>
      <c r="C581" s="11"/>
      <c r="D581" s="11"/>
      <c r="E581" s="130"/>
      <c r="F581" s="130"/>
      <c r="G581" s="11"/>
      <c r="H581" s="11"/>
      <c r="I581" s="11"/>
      <c r="J581" s="11"/>
      <c r="K581" s="11"/>
    </row>
    <row r="582" spans="1:11">
      <c r="A582" s="11"/>
      <c r="B582" s="11"/>
      <c r="C582" s="11"/>
      <c r="D582" s="11"/>
      <c r="E582" s="130"/>
      <c r="F582" s="130"/>
      <c r="G582" s="11"/>
      <c r="H582" s="11"/>
      <c r="I582" s="11"/>
      <c r="J582" s="11"/>
      <c r="K582" s="11"/>
    </row>
    <row r="583" spans="1:11">
      <c r="A583" s="11"/>
      <c r="B583" s="11"/>
      <c r="C583" s="11"/>
      <c r="D583" s="11"/>
      <c r="E583" s="130"/>
      <c r="F583" s="130"/>
      <c r="G583" s="11"/>
      <c r="H583" s="11"/>
      <c r="I583" s="11"/>
      <c r="J583" s="11"/>
      <c r="K583" s="11"/>
    </row>
    <row r="584" spans="1:11">
      <c r="A584" s="11"/>
      <c r="B584" s="11"/>
      <c r="C584" s="11"/>
      <c r="D584" s="11"/>
      <c r="E584" s="130"/>
      <c r="F584" s="130"/>
      <c r="G584" s="11"/>
      <c r="H584" s="11"/>
      <c r="I584" s="11"/>
      <c r="J584" s="11"/>
      <c r="K584" s="11"/>
    </row>
    <row r="585" spans="1:11">
      <c r="A585" s="11"/>
      <c r="B585" s="11"/>
      <c r="C585" s="11"/>
      <c r="D585" s="11"/>
      <c r="E585" s="130"/>
      <c r="F585" s="130"/>
      <c r="G585" s="11"/>
      <c r="H585" s="11"/>
      <c r="I585" s="11"/>
      <c r="J585" s="11"/>
      <c r="K585" s="11"/>
    </row>
    <row r="586" spans="1:11">
      <c r="A586" s="11"/>
      <c r="B586" s="11"/>
      <c r="C586" s="11"/>
      <c r="D586" s="11"/>
      <c r="E586" s="130"/>
      <c r="F586" s="130"/>
      <c r="G586" s="11"/>
      <c r="H586" s="11"/>
      <c r="I586" s="11"/>
      <c r="J586" s="11"/>
      <c r="K586" s="11"/>
    </row>
    <row r="587" spans="1:11">
      <c r="A587" s="11"/>
      <c r="B587" s="11"/>
      <c r="C587" s="11"/>
      <c r="D587" s="11"/>
      <c r="E587" s="130"/>
      <c r="F587" s="130"/>
      <c r="G587" s="11"/>
      <c r="H587" s="11"/>
      <c r="I587" s="11"/>
      <c r="J587" s="11"/>
      <c r="K587" s="11"/>
    </row>
    <row r="588" spans="1:11">
      <c r="A588" s="11"/>
      <c r="B588" s="11"/>
      <c r="C588" s="11"/>
      <c r="D588" s="11"/>
      <c r="E588" s="130"/>
      <c r="F588" s="130"/>
      <c r="G588" s="11"/>
      <c r="H588" s="11"/>
      <c r="I588" s="11"/>
      <c r="J588" s="11"/>
      <c r="K588" s="11"/>
    </row>
    <row r="589" spans="1:11">
      <c r="A589" s="11"/>
      <c r="B589" s="11"/>
      <c r="C589" s="11"/>
      <c r="D589" s="11"/>
      <c r="E589" s="130"/>
      <c r="F589" s="130"/>
      <c r="G589" s="11"/>
      <c r="H589" s="11"/>
      <c r="I589" s="11"/>
      <c r="J589" s="11"/>
      <c r="K589" s="11"/>
    </row>
    <row r="590" spans="1:11">
      <c r="A590" s="11"/>
      <c r="B590" s="11"/>
      <c r="C590" s="11"/>
      <c r="D590" s="11"/>
      <c r="E590" s="130"/>
      <c r="F590" s="130"/>
      <c r="G590" s="11"/>
      <c r="H590" s="11"/>
      <c r="I590" s="11"/>
      <c r="J590" s="11"/>
      <c r="K590" s="11"/>
    </row>
    <row r="591" spans="1:11">
      <c r="A591" s="11"/>
      <c r="B591" s="11"/>
      <c r="C591" s="11"/>
      <c r="D591" s="11"/>
      <c r="E591" s="130"/>
      <c r="F591" s="130"/>
      <c r="G591" s="11"/>
      <c r="H591" s="11"/>
      <c r="I591" s="11"/>
      <c r="J591" s="11"/>
      <c r="K591" s="11"/>
    </row>
    <row r="592" spans="1:11">
      <c r="A592" s="11"/>
      <c r="B592" s="11"/>
      <c r="C592" s="11"/>
      <c r="D592" s="11"/>
      <c r="E592" s="130"/>
      <c r="F592" s="130"/>
      <c r="G592" s="11"/>
      <c r="H592" s="11"/>
      <c r="I592" s="11"/>
      <c r="J592" s="11"/>
      <c r="K592" s="11"/>
    </row>
    <row r="593" spans="1:11">
      <c r="A593" s="11"/>
      <c r="B593" s="11"/>
      <c r="C593" s="11"/>
      <c r="D593" s="11"/>
      <c r="E593" s="130"/>
      <c r="F593" s="130"/>
      <c r="G593" s="11"/>
      <c r="H593" s="11"/>
      <c r="I593" s="11"/>
      <c r="J593" s="11"/>
      <c r="K593" s="11"/>
    </row>
    <row r="594" spans="1:11">
      <c r="A594" s="11"/>
      <c r="B594" s="11"/>
      <c r="C594" s="11"/>
      <c r="D594" s="11"/>
      <c r="E594" s="130"/>
      <c r="F594" s="130"/>
      <c r="G594" s="11"/>
      <c r="H594" s="11"/>
      <c r="I594" s="11"/>
      <c r="J594" s="11"/>
      <c r="K594" s="11"/>
    </row>
    <row r="595" spans="1:11">
      <c r="A595" s="11"/>
      <c r="B595" s="11"/>
      <c r="C595" s="11"/>
      <c r="D595" s="11"/>
      <c r="E595" s="130"/>
      <c r="F595" s="130"/>
      <c r="G595" s="11"/>
      <c r="H595" s="11"/>
      <c r="I595" s="11"/>
      <c r="J595" s="11"/>
      <c r="K595" s="11"/>
    </row>
    <row r="596" spans="1:11">
      <c r="A596" s="11"/>
      <c r="B596" s="11"/>
      <c r="C596" s="11"/>
      <c r="D596" s="11"/>
      <c r="E596" s="130"/>
      <c r="F596" s="130"/>
      <c r="G596" s="11"/>
      <c r="H596" s="11"/>
      <c r="I596" s="11"/>
      <c r="J596" s="11"/>
      <c r="K596" s="11"/>
    </row>
    <row r="597" spans="1:11">
      <c r="A597" s="11"/>
      <c r="B597" s="11"/>
      <c r="C597" s="11"/>
      <c r="D597" s="11"/>
      <c r="E597" s="130"/>
      <c r="F597" s="130"/>
      <c r="G597" s="11"/>
      <c r="H597" s="11"/>
      <c r="I597" s="11"/>
      <c r="J597" s="11"/>
      <c r="K597" s="11"/>
    </row>
    <row r="598" spans="1:11">
      <c r="A598" s="11"/>
      <c r="B598" s="11"/>
      <c r="C598" s="11"/>
      <c r="D598" s="11"/>
      <c r="E598" s="130"/>
      <c r="F598" s="130"/>
      <c r="G598" s="11"/>
      <c r="H598" s="11"/>
      <c r="I598" s="11"/>
      <c r="J598" s="11"/>
      <c r="K598" s="11"/>
    </row>
    <row r="599" spans="1:11">
      <c r="A599" s="11"/>
      <c r="B599" s="11"/>
      <c r="C599" s="11"/>
      <c r="D599" s="11"/>
      <c r="E599" s="130"/>
      <c r="F599" s="130"/>
      <c r="G599" s="11"/>
      <c r="H599" s="11"/>
      <c r="I599" s="11"/>
      <c r="J599" s="11"/>
      <c r="K599" s="11"/>
    </row>
    <row r="600" spans="1:11">
      <c r="A600" s="11"/>
      <c r="B600" s="11"/>
      <c r="C600" s="11"/>
      <c r="D600" s="11"/>
      <c r="E600" s="130"/>
      <c r="F600" s="130"/>
      <c r="G600" s="11"/>
      <c r="H600" s="11"/>
      <c r="I600" s="11"/>
      <c r="J600" s="11"/>
      <c r="K600" s="11"/>
    </row>
    <row r="601" spans="1:11">
      <c r="A601" s="11"/>
      <c r="B601" s="11"/>
      <c r="C601" s="11"/>
      <c r="D601" s="11"/>
      <c r="E601" s="130"/>
      <c r="F601" s="130"/>
      <c r="G601" s="11"/>
      <c r="H601" s="11"/>
      <c r="I601" s="11"/>
      <c r="J601" s="11"/>
      <c r="K601" s="11"/>
    </row>
    <row r="602" spans="1:11">
      <c r="A602" s="11"/>
      <c r="B602" s="11"/>
      <c r="C602" s="11"/>
      <c r="D602" s="11"/>
      <c r="E602" s="130"/>
      <c r="F602" s="130"/>
      <c r="G602" s="11"/>
      <c r="H602" s="11"/>
      <c r="I602" s="11"/>
      <c r="J602" s="11"/>
      <c r="K602" s="11"/>
    </row>
    <row r="603" spans="1:11">
      <c r="A603" s="11"/>
      <c r="B603" s="11"/>
      <c r="C603" s="11"/>
      <c r="D603" s="11"/>
      <c r="E603" s="130"/>
      <c r="F603" s="130"/>
      <c r="G603" s="11"/>
      <c r="H603" s="11"/>
      <c r="I603" s="11"/>
      <c r="J603" s="11"/>
      <c r="K603" s="11"/>
    </row>
    <row r="604" spans="1:11">
      <c r="A604" s="11"/>
      <c r="B604" s="11"/>
      <c r="C604" s="11"/>
      <c r="D604" s="11"/>
      <c r="E604" s="130"/>
      <c r="F604" s="130"/>
      <c r="G604" s="11"/>
      <c r="H604" s="11"/>
      <c r="I604" s="11"/>
      <c r="J604" s="11"/>
      <c r="K604" s="11"/>
    </row>
    <row r="605" spans="1:11">
      <c r="A605" s="11"/>
      <c r="B605" s="11"/>
      <c r="C605" s="11"/>
      <c r="D605" s="11"/>
      <c r="E605" s="130"/>
      <c r="F605" s="130"/>
      <c r="G605" s="11"/>
      <c r="H605" s="11"/>
      <c r="I605" s="11"/>
      <c r="J605" s="11"/>
      <c r="K605" s="11"/>
    </row>
    <row r="606" spans="1:11">
      <c r="A606" s="11"/>
      <c r="B606" s="11"/>
      <c r="C606" s="11"/>
      <c r="D606" s="11"/>
      <c r="E606" s="130"/>
      <c r="F606" s="130"/>
      <c r="G606" s="11"/>
      <c r="H606" s="11"/>
      <c r="I606" s="11"/>
      <c r="J606" s="11"/>
      <c r="K606" s="11"/>
    </row>
    <row r="607" spans="1:11">
      <c r="A607" s="11"/>
      <c r="B607" s="11"/>
      <c r="C607" s="11"/>
      <c r="D607" s="11"/>
      <c r="E607" s="130"/>
      <c r="F607" s="130"/>
      <c r="G607" s="11"/>
      <c r="H607" s="11"/>
      <c r="I607" s="11"/>
      <c r="J607" s="11"/>
      <c r="K607" s="11"/>
    </row>
    <row r="608" spans="1:11">
      <c r="A608" s="11"/>
      <c r="B608" s="11"/>
      <c r="C608" s="11"/>
      <c r="D608" s="11"/>
      <c r="E608" s="130"/>
      <c r="F608" s="130"/>
      <c r="G608" s="11"/>
      <c r="H608" s="11"/>
      <c r="I608" s="11"/>
      <c r="J608" s="11"/>
      <c r="K608" s="11"/>
    </row>
    <row r="609" spans="1:11">
      <c r="A609" s="11"/>
      <c r="B609" s="11"/>
      <c r="C609" s="11"/>
      <c r="D609" s="11"/>
      <c r="E609" s="130"/>
      <c r="F609" s="130"/>
      <c r="G609" s="11"/>
      <c r="H609" s="11"/>
      <c r="I609" s="11"/>
      <c r="J609" s="11"/>
      <c r="K609" s="11"/>
    </row>
    <row r="610" spans="1:11">
      <c r="A610" s="11"/>
      <c r="B610" s="11"/>
      <c r="C610" s="11"/>
      <c r="D610" s="11"/>
      <c r="E610" s="130"/>
      <c r="F610" s="130"/>
      <c r="G610" s="11"/>
      <c r="H610" s="11"/>
      <c r="I610" s="11"/>
      <c r="J610" s="11"/>
      <c r="K610" s="11"/>
    </row>
    <row r="611" spans="1:11">
      <c r="A611" s="11"/>
      <c r="B611" s="11"/>
      <c r="C611" s="11"/>
      <c r="D611" s="11"/>
      <c r="E611" s="130"/>
      <c r="F611" s="130"/>
      <c r="G611" s="11"/>
      <c r="H611" s="11"/>
      <c r="I611" s="11"/>
      <c r="J611" s="11"/>
      <c r="K611" s="11"/>
    </row>
    <row r="612" spans="1:11">
      <c r="A612" s="11"/>
      <c r="B612" s="11"/>
      <c r="C612" s="11"/>
      <c r="D612" s="11"/>
      <c r="E612" s="130"/>
      <c r="F612" s="130"/>
      <c r="G612" s="11"/>
      <c r="H612" s="11"/>
      <c r="I612" s="11"/>
      <c r="J612" s="11"/>
      <c r="K612" s="11"/>
    </row>
    <row r="613" spans="1:11">
      <c r="A613" s="11"/>
      <c r="B613" s="11"/>
      <c r="C613" s="11"/>
      <c r="D613" s="11"/>
      <c r="E613" s="130"/>
      <c r="F613" s="130"/>
      <c r="G613" s="11"/>
      <c r="H613" s="11"/>
      <c r="I613" s="11"/>
      <c r="J613" s="11"/>
      <c r="K613" s="11"/>
    </row>
    <row r="614" spans="1:11">
      <c r="A614" s="11"/>
      <c r="B614" s="11"/>
      <c r="C614" s="11"/>
      <c r="D614" s="11"/>
      <c r="E614" s="130"/>
      <c r="F614" s="130"/>
      <c r="G614" s="11"/>
      <c r="H614" s="11"/>
      <c r="I614" s="11"/>
      <c r="J614" s="11"/>
      <c r="K614" s="11"/>
    </row>
    <row r="615" spans="1:11">
      <c r="A615" s="11"/>
      <c r="B615" s="11"/>
      <c r="C615" s="11"/>
      <c r="D615" s="11"/>
      <c r="E615" s="130"/>
      <c r="F615" s="130"/>
      <c r="G615" s="11"/>
      <c r="H615" s="11"/>
      <c r="I615" s="11"/>
      <c r="J615" s="11"/>
      <c r="K615" s="11"/>
    </row>
    <row r="616" spans="1:11">
      <c r="A616" s="11"/>
      <c r="B616" s="11"/>
      <c r="C616" s="11"/>
      <c r="D616" s="11"/>
      <c r="E616" s="130"/>
      <c r="F616" s="130"/>
      <c r="G616" s="11"/>
      <c r="H616" s="11"/>
      <c r="I616" s="11"/>
      <c r="J616" s="11"/>
      <c r="K616" s="11"/>
    </row>
    <row r="617" spans="1:11">
      <c r="A617" s="11"/>
      <c r="B617" s="11"/>
      <c r="C617" s="11"/>
      <c r="D617" s="11"/>
      <c r="E617" s="130"/>
      <c r="F617" s="130"/>
      <c r="G617" s="11"/>
      <c r="H617" s="11"/>
      <c r="I617" s="11"/>
      <c r="J617" s="11"/>
      <c r="K617" s="11"/>
    </row>
    <row r="618" spans="1:11">
      <c r="A618" s="11"/>
      <c r="B618" s="11"/>
      <c r="C618" s="11"/>
      <c r="D618" s="11"/>
      <c r="E618" s="130"/>
      <c r="F618" s="130"/>
      <c r="G618" s="11"/>
      <c r="H618" s="11"/>
      <c r="I618" s="11"/>
      <c r="J618" s="11"/>
      <c r="K618" s="11"/>
    </row>
    <row r="619" spans="1:11">
      <c r="A619" s="11"/>
      <c r="B619" s="11"/>
      <c r="C619" s="11"/>
      <c r="D619" s="11"/>
      <c r="E619" s="130"/>
      <c r="F619" s="130"/>
      <c r="G619" s="11"/>
      <c r="H619" s="11"/>
      <c r="I619" s="11"/>
      <c r="J619" s="11"/>
      <c r="K619" s="11"/>
    </row>
    <row r="620" spans="1:11">
      <c r="A620" s="11"/>
      <c r="B620" s="11"/>
      <c r="C620" s="11"/>
      <c r="D620" s="11"/>
      <c r="E620" s="130"/>
      <c r="F620" s="130"/>
      <c r="G620" s="11"/>
      <c r="H620" s="11"/>
      <c r="I620" s="11"/>
      <c r="J620" s="11"/>
      <c r="K620" s="11"/>
    </row>
    <row r="621" spans="1:11">
      <c r="A621" s="11"/>
      <c r="B621" s="11"/>
      <c r="C621" s="11"/>
      <c r="D621" s="11"/>
      <c r="E621" s="130"/>
      <c r="F621" s="130"/>
      <c r="G621" s="11"/>
      <c r="H621" s="11"/>
      <c r="I621" s="11"/>
      <c r="J621" s="11"/>
      <c r="K621" s="11"/>
    </row>
    <row r="622" spans="1:11">
      <c r="A622" s="11"/>
      <c r="B622" s="11"/>
      <c r="C622" s="11"/>
      <c r="D622" s="11"/>
      <c r="E622" s="130"/>
      <c r="F622" s="130"/>
      <c r="G622" s="11"/>
      <c r="H622" s="11"/>
      <c r="I622" s="11"/>
      <c r="J622" s="11"/>
      <c r="K622" s="11"/>
    </row>
    <row r="623" spans="1:11">
      <c r="A623" s="11"/>
      <c r="B623" s="11"/>
      <c r="C623" s="11"/>
      <c r="D623" s="11"/>
      <c r="E623" s="130"/>
      <c r="F623" s="130"/>
      <c r="G623" s="11"/>
      <c r="H623" s="11"/>
      <c r="I623" s="11"/>
      <c r="J623" s="11"/>
      <c r="K623" s="11"/>
    </row>
    <row r="624" spans="1:11">
      <c r="A624" s="11"/>
      <c r="B624" s="11"/>
      <c r="C624" s="11"/>
      <c r="D624" s="11"/>
      <c r="E624" s="130"/>
      <c r="F624" s="130"/>
      <c r="G624" s="11"/>
      <c r="H624" s="11"/>
      <c r="I624" s="11"/>
      <c r="J624" s="11"/>
      <c r="K624" s="11"/>
    </row>
    <row r="625" spans="1:11">
      <c r="A625" s="11"/>
      <c r="B625" s="11"/>
      <c r="C625" s="11"/>
      <c r="D625" s="11"/>
      <c r="E625" s="130"/>
      <c r="F625" s="130"/>
      <c r="G625" s="11"/>
      <c r="H625" s="11"/>
      <c r="I625" s="11"/>
      <c r="J625" s="11"/>
      <c r="K625" s="11"/>
    </row>
    <row r="626" spans="1:11">
      <c r="A626" s="11"/>
      <c r="B626" s="11"/>
      <c r="C626" s="11"/>
      <c r="D626" s="11"/>
      <c r="E626" s="130"/>
      <c r="F626" s="130"/>
      <c r="G626" s="11"/>
      <c r="H626" s="11"/>
      <c r="I626" s="11"/>
      <c r="J626" s="11"/>
      <c r="K626" s="11"/>
    </row>
    <row r="627" spans="1:11">
      <c r="A627" s="11"/>
      <c r="B627" s="11"/>
      <c r="C627" s="11"/>
      <c r="D627" s="11"/>
      <c r="E627" s="130"/>
      <c r="F627" s="130"/>
      <c r="G627" s="11"/>
      <c r="H627" s="11"/>
      <c r="I627" s="11"/>
      <c r="J627" s="11"/>
      <c r="K627" s="11"/>
    </row>
    <row r="628" spans="1:11">
      <c r="A628" s="11"/>
      <c r="B628" s="11"/>
      <c r="C628" s="11"/>
      <c r="D628" s="11"/>
      <c r="E628" s="130"/>
      <c r="F628" s="130"/>
      <c r="G628" s="11"/>
      <c r="H628" s="11"/>
      <c r="I628" s="11"/>
      <c r="J628" s="11"/>
      <c r="K628" s="11"/>
    </row>
    <row r="629" spans="1:11">
      <c r="A629" s="11"/>
      <c r="B629" s="11"/>
      <c r="C629" s="11"/>
      <c r="D629" s="11"/>
      <c r="E629" s="130"/>
      <c r="F629" s="130"/>
      <c r="G629" s="11"/>
      <c r="H629" s="11"/>
      <c r="I629" s="11"/>
      <c r="J629" s="11"/>
      <c r="K629" s="11"/>
    </row>
    <row r="630" spans="1:11">
      <c r="A630" s="11"/>
      <c r="B630" s="11"/>
      <c r="C630" s="11"/>
      <c r="D630" s="11"/>
      <c r="E630" s="130"/>
      <c r="F630" s="130"/>
      <c r="G630" s="11"/>
      <c r="H630" s="11"/>
      <c r="I630" s="11"/>
      <c r="J630" s="11"/>
      <c r="K630" s="11"/>
    </row>
    <row r="631" spans="1:11">
      <c r="A631" s="11"/>
      <c r="B631" s="11"/>
      <c r="C631" s="11"/>
      <c r="D631" s="11"/>
      <c r="E631" s="130"/>
      <c r="F631" s="130"/>
      <c r="G631" s="11"/>
      <c r="H631" s="11"/>
      <c r="I631" s="11"/>
      <c r="J631" s="11"/>
      <c r="K631" s="11"/>
    </row>
    <row r="632" spans="1:11">
      <c r="A632" s="11"/>
      <c r="B632" s="11"/>
      <c r="C632" s="11"/>
      <c r="D632" s="11"/>
      <c r="E632" s="130"/>
      <c r="F632" s="130"/>
      <c r="G632" s="11"/>
      <c r="H632" s="11"/>
      <c r="I632" s="11"/>
      <c r="J632" s="11"/>
      <c r="K632" s="11"/>
    </row>
    <row r="633" spans="1:11">
      <c r="A633" s="11"/>
      <c r="B633" s="11"/>
      <c r="C633" s="11"/>
      <c r="D633" s="11"/>
      <c r="E633" s="130"/>
      <c r="F633" s="130"/>
      <c r="G633" s="11"/>
      <c r="H633" s="11"/>
      <c r="I633" s="11"/>
      <c r="J633" s="11"/>
      <c r="K633" s="11"/>
    </row>
    <row r="634" spans="1:11">
      <c r="A634" s="11"/>
      <c r="B634" s="11"/>
      <c r="C634" s="11"/>
      <c r="D634" s="11"/>
      <c r="E634" s="130"/>
      <c r="F634" s="130"/>
      <c r="G634" s="11"/>
      <c r="H634" s="11"/>
      <c r="I634" s="11"/>
      <c r="J634" s="11"/>
      <c r="K634" s="11"/>
    </row>
    <row r="635" spans="1:11">
      <c r="A635" s="11"/>
      <c r="B635" s="11"/>
      <c r="C635" s="11"/>
      <c r="D635" s="11"/>
      <c r="E635" s="130"/>
      <c r="F635" s="130"/>
      <c r="G635" s="11"/>
      <c r="H635" s="11"/>
      <c r="I635" s="11"/>
      <c r="J635" s="11"/>
      <c r="K635" s="11"/>
    </row>
    <row r="636" spans="1:11">
      <c r="A636" s="11"/>
      <c r="B636" s="11"/>
      <c r="C636" s="11"/>
      <c r="D636" s="11"/>
      <c r="E636" s="130"/>
      <c r="F636" s="130"/>
      <c r="G636" s="11"/>
      <c r="H636" s="11"/>
      <c r="I636" s="11"/>
      <c r="J636" s="11"/>
      <c r="K636" s="11"/>
    </row>
    <row r="637" spans="1:11">
      <c r="A637" s="11"/>
      <c r="B637" s="11"/>
      <c r="C637" s="11"/>
      <c r="D637" s="11"/>
      <c r="E637" s="130"/>
      <c r="F637" s="130"/>
      <c r="G637" s="11"/>
      <c r="H637" s="11"/>
      <c r="I637" s="11"/>
      <c r="J637" s="11"/>
      <c r="K637" s="11"/>
    </row>
    <row r="638" spans="1:11">
      <c r="A638" s="11"/>
      <c r="B638" s="11"/>
      <c r="C638" s="11"/>
      <c r="D638" s="11"/>
      <c r="E638" s="130"/>
      <c r="F638" s="130"/>
      <c r="G638" s="11"/>
      <c r="H638" s="11"/>
      <c r="I638" s="11"/>
      <c r="J638" s="11"/>
      <c r="K638" s="11"/>
    </row>
    <row r="639" spans="1:11">
      <c r="A639" s="11"/>
      <c r="B639" s="11"/>
      <c r="C639" s="11"/>
      <c r="D639" s="11"/>
      <c r="E639" s="130"/>
      <c r="F639" s="130"/>
      <c r="G639" s="11"/>
      <c r="H639" s="11"/>
      <c r="I639" s="11"/>
      <c r="J639" s="11"/>
      <c r="K639" s="11"/>
    </row>
    <row r="640" spans="1:11">
      <c r="A640" s="11"/>
      <c r="B640" s="11"/>
      <c r="C640" s="11"/>
      <c r="D640" s="11"/>
      <c r="E640" s="130"/>
      <c r="F640" s="130"/>
      <c r="G640" s="11"/>
      <c r="H640" s="11"/>
      <c r="I640" s="11"/>
      <c r="J640" s="11"/>
      <c r="K640" s="11"/>
    </row>
    <row r="641" spans="1:11">
      <c r="A641" s="11"/>
      <c r="B641" s="11"/>
      <c r="C641" s="11"/>
      <c r="D641" s="11"/>
      <c r="E641" s="130"/>
      <c r="F641" s="130"/>
      <c r="G641" s="11"/>
      <c r="H641" s="11"/>
      <c r="I641" s="11"/>
      <c r="J641" s="11"/>
      <c r="K641" s="11"/>
    </row>
    <row r="642" spans="1:11">
      <c r="A642" s="11"/>
      <c r="B642" s="11"/>
      <c r="C642" s="11"/>
      <c r="D642" s="11"/>
      <c r="E642" s="130"/>
      <c r="F642" s="130"/>
      <c r="G642" s="11"/>
      <c r="H642" s="11"/>
      <c r="I642" s="11"/>
      <c r="J642" s="11"/>
      <c r="K642" s="11"/>
    </row>
    <row r="643" spans="1:11">
      <c r="A643" s="11"/>
      <c r="B643" s="11"/>
      <c r="C643" s="11"/>
      <c r="D643" s="11"/>
      <c r="E643" s="130"/>
      <c r="F643" s="130"/>
      <c r="G643" s="11"/>
      <c r="H643" s="11"/>
      <c r="I643" s="11"/>
      <c r="J643" s="11"/>
      <c r="K643" s="11"/>
    </row>
    <row r="644" spans="1:11">
      <c r="A644" s="11"/>
      <c r="B644" s="11"/>
      <c r="C644" s="11"/>
      <c r="D644" s="11"/>
      <c r="E644" s="130"/>
      <c r="F644" s="130"/>
      <c r="G644" s="11"/>
      <c r="H644" s="11"/>
      <c r="I644" s="11"/>
      <c r="J644" s="11"/>
      <c r="K644" s="11"/>
    </row>
    <row r="645" spans="1:11">
      <c r="A645" s="11"/>
      <c r="B645" s="11"/>
      <c r="C645" s="11"/>
      <c r="D645" s="11"/>
      <c r="E645" s="130"/>
      <c r="F645" s="130"/>
      <c r="G645" s="11"/>
      <c r="H645" s="11"/>
      <c r="I645" s="11"/>
      <c r="J645" s="11"/>
      <c r="K645" s="11"/>
    </row>
    <row r="646" spans="1:11">
      <c r="A646" s="11"/>
      <c r="B646" s="11"/>
      <c r="C646" s="11"/>
      <c r="D646" s="11"/>
      <c r="E646" s="130"/>
      <c r="F646" s="130"/>
      <c r="G646" s="11"/>
      <c r="H646" s="11"/>
      <c r="I646" s="11"/>
      <c r="J646" s="11"/>
      <c r="K646" s="11"/>
    </row>
    <row r="647" spans="1:11">
      <c r="A647" s="11"/>
      <c r="B647" s="11"/>
      <c r="C647" s="11"/>
      <c r="D647" s="11"/>
      <c r="E647" s="130"/>
      <c r="F647" s="130"/>
      <c r="G647" s="11"/>
      <c r="H647" s="11"/>
      <c r="I647" s="11"/>
      <c r="J647" s="11"/>
      <c r="K647" s="11"/>
    </row>
    <row r="648" spans="1:11">
      <c r="A648" s="11"/>
      <c r="B648" s="11"/>
      <c r="C648" s="11"/>
      <c r="D648" s="11"/>
      <c r="E648" s="130"/>
      <c r="F648" s="130"/>
      <c r="G648" s="11"/>
      <c r="H648" s="11"/>
      <c r="I648" s="11"/>
      <c r="J648" s="11"/>
      <c r="K648" s="11"/>
    </row>
    <row r="649" spans="1:11">
      <c r="A649" s="11"/>
      <c r="B649" s="11"/>
      <c r="C649" s="11"/>
      <c r="D649" s="11"/>
      <c r="E649" s="130"/>
      <c r="F649" s="130"/>
      <c r="G649" s="11"/>
      <c r="H649" s="11"/>
      <c r="I649" s="11"/>
      <c r="J649" s="11"/>
      <c r="K649" s="11"/>
    </row>
    <row r="650" spans="1:11">
      <c r="A650" s="11"/>
      <c r="B650" s="11"/>
      <c r="C650" s="11"/>
      <c r="D650" s="11"/>
      <c r="E650" s="130"/>
      <c r="F650" s="130"/>
      <c r="G650" s="11"/>
      <c r="H650" s="11"/>
      <c r="I650" s="11"/>
      <c r="J650" s="11"/>
      <c r="K650" s="11"/>
    </row>
    <row r="651" spans="1:11">
      <c r="A651" s="11"/>
      <c r="B651" s="11"/>
      <c r="C651" s="11"/>
      <c r="D651" s="11"/>
      <c r="E651" s="130"/>
      <c r="F651" s="130"/>
      <c r="G651" s="11"/>
      <c r="H651" s="11"/>
      <c r="I651" s="11"/>
      <c r="J651" s="11"/>
      <c r="K651" s="11"/>
    </row>
    <row r="652" spans="1:11">
      <c r="A652" s="11"/>
      <c r="B652" s="11"/>
      <c r="C652" s="11"/>
      <c r="D652" s="11"/>
      <c r="E652" s="130"/>
      <c r="F652" s="130"/>
      <c r="G652" s="11"/>
      <c r="H652" s="11"/>
      <c r="I652" s="11"/>
      <c r="J652" s="11"/>
      <c r="K652" s="11"/>
    </row>
    <row r="653" spans="1:11">
      <c r="A653" s="11"/>
      <c r="B653" s="11"/>
      <c r="C653" s="11"/>
      <c r="D653" s="11"/>
      <c r="E653" s="130"/>
      <c r="F653" s="130"/>
      <c r="G653" s="11"/>
      <c r="H653" s="11"/>
      <c r="I653" s="11"/>
      <c r="J653" s="11"/>
      <c r="K653" s="11"/>
    </row>
    <row r="654" spans="1:11">
      <c r="A654" s="11"/>
      <c r="B654" s="11"/>
      <c r="C654" s="11"/>
      <c r="D654" s="11"/>
      <c r="E654" s="130"/>
      <c r="F654" s="130"/>
      <c r="G654" s="11"/>
      <c r="H654" s="11"/>
      <c r="I654" s="11"/>
      <c r="J654" s="11"/>
      <c r="K654" s="11"/>
    </row>
    <row r="655" spans="1:11">
      <c r="A655" s="11"/>
      <c r="B655" s="11"/>
      <c r="C655" s="11"/>
      <c r="D655" s="11"/>
      <c r="E655" s="130"/>
      <c r="F655" s="130"/>
      <c r="G655" s="11"/>
      <c r="H655" s="11"/>
      <c r="I655" s="11"/>
      <c r="J655" s="11"/>
      <c r="K655" s="11"/>
    </row>
    <row r="656" spans="1:11">
      <c r="A656" s="11"/>
      <c r="B656" s="11"/>
      <c r="C656" s="11"/>
      <c r="D656" s="11"/>
      <c r="E656" s="130"/>
      <c r="F656" s="130"/>
      <c r="G656" s="11"/>
      <c r="H656" s="11"/>
      <c r="I656" s="11"/>
      <c r="J656" s="11"/>
      <c r="K656" s="11"/>
    </row>
    <row r="657" spans="1:11">
      <c r="A657" s="11"/>
      <c r="B657" s="11"/>
      <c r="C657" s="11"/>
      <c r="D657" s="11"/>
      <c r="E657" s="130"/>
      <c r="F657" s="130"/>
      <c r="G657" s="11"/>
      <c r="H657" s="11"/>
      <c r="I657" s="11"/>
      <c r="J657" s="11"/>
      <c r="K657" s="11"/>
    </row>
    <row r="658" spans="1:11">
      <c r="A658" s="11"/>
      <c r="B658" s="11"/>
      <c r="C658" s="11"/>
      <c r="D658" s="11"/>
      <c r="E658" s="130"/>
      <c r="F658" s="130"/>
      <c r="G658" s="11"/>
      <c r="H658" s="11"/>
      <c r="I658" s="11"/>
      <c r="J658" s="11"/>
      <c r="K658" s="11"/>
    </row>
    <row r="659" spans="1:11">
      <c r="A659" s="11"/>
      <c r="B659" s="11"/>
      <c r="C659" s="11"/>
      <c r="D659" s="11"/>
      <c r="E659" s="130"/>
      <c r="F659" s="130"/>
      <c r="G659" s="11"/>
      <c r="H659" s="11"/>
      <c r="I659" s="11"/>
      <c r="J659" s="11"/>
      <c r="K659" s="11"/>
    </row>
    <row r="660" spans="1:11">
      <c r="A660" s="11"/>
      <c r="B660" s="11"/>
      <c r="C660" s="11"/>
      <c r="D660" s="11"/>
      <c r="E660" s="130"/>
      <c r="F660" s="130"/>
      <c r="G660" s="11"/>
      <c r="H660" s="11"/>
      <c r="I660" s="11"/>
      <c r="J660" s="11"/>
      <c r="K660" s="11"/>
    </row>
    <row r="661" spans="1:11">
      <c r="A661" s="11"/>
      <c r="B661" s="11"/>
      <c r="C661" s="11"/>
      <c r="D661" s="11"/>
      <c r="E661" s="130"/>
      <c r="F661" s="130"/>
      <c r="G661" s="11"/>
      <c r="H661" s="11"/>
      <c r="I661" s="11"/>
      <c r="J661" s="11"/>
      <c r="K661" s="11"/>
    </row>
    <row r="662" spans="1:11">
      <c r="A662" s="11"/>
      <c r="B662" s="11"/>
      <c r="C662" s="11"/>
      <c r="D662" s="11"/>
      <c r="E662" s="130"/>
      <c r="F662" s="130"/>
      <c r="G662" s="11"/>
      <c r="H662" s="11"/>
      <c r="I662" s="11"/>
      <c r="J662" s="11"/>
      <c r="K662" s="11"/>
    </row>
    <row r="663" spans="1:11">
      <c r="A663" s="11"/>
      <c r="B663" s="11"/>
      <c r="C663" s="11"/>
      <c r="D663" s="11"/>
      <c r="E663" s="130"/>
      <c r="F663" s="130"/>
      <c r="G663" s="11"/>
      <c r="H663" s="11"/>
      <c r="I663" s="11"/>
      <c r="J663" s="11"/>
      <c r="K663" s="11"/>
    </row>
    <row r="664" spans="1:11">
      <c r="A664" s="11"/>
      <c r="B664" s="11"/>
      <c r="C664" s="11"/>
      <c r="D664" s="11"/>
      <c r="E664" s="130"/>
      <c r="F664" s="130"/>
      <c r="G664" s="11"/>
      <c r="H664" s="11"/>
      <c r="I664" s="11"/>
      <c r="J664" s="11"/>
      <c r="K664" s="11"/>
    </row>
    <row r="665" spans="1:11">
      <c r="A665" s="11"/>
      <c r="B665" s="11"/>
      <c r="C665" s="11"/>
      <c r="D665" s="11"/>
      <c r="E665" s="130"/>
      <c r="F665" s="130"/>
      <c r="G665" s="11"/>
      <c r="H665" s="11"/>
      <c r="I665" s="11"/>
      <c r="J665" s="11"/>
      <c r="K665" s="11"/>
    </row>
    <row r="666" spans="1:11">
      <c r="A666" s="11"/>
      <c r="B666" s="11"/>
      <c r="C666" s="11"/>
      <c r="D666" s="11"/>
      <c r="E666" s="130"/>
      <c r="F666" s="130"/>
      <c r="G666" s="11"/>
      <c r="H666" s="11"/>
      <c r="I666" s="11"/>
      <c r="J666" s="11"/>
      <c r="K666" s="11"/>
    </row>
    <row r="667" spans="1:11">
      <c r="A667" s="11"/>
      <c r="B667" s="11"/>
      <c r="C667" s="11"/>
      <c r="D667" s="11"/>
      <c r="E667" s="130"/>
      <c r="F667" s="130"/>
      <c r="G667" s="11"/>
      <c r="H667" s="11"/>
      <c r="I667" s="11"/>
      <c r="J667" s="11"/>
      <c r="K667" s="11"/>
    </row>
    <row r="668" spans="1:11">
      <c r="A668" s="11"/>
      <c r="B668" s="11"/>
      <c r="C668" s="11"/>
      <c r="D668" s="11"/>
      <c r="E668" s="130"/>
      <c r="F668" s="130"/>
      <c r="G668" s="11"/>
      <c r="H668" s="11"/>
      <c r="I668" s="11"/>
      <c r="J668" s="11"/>
      <c r="K668" s="11"/>
    </row>
    <row r="669" spans="1:11">
      <c r="A669" s="11"/>
      <c r="B669" s="11"/>
      <c r="C669" s="11"/>
      <c r="D669" s="11"/>
      <c r="E669" s="130"/>
      <c r="F669" s="130"/>
      <c r="G669" s="11"/>
      <c r="H669" s="11"/>
      <c r="I669" s="11"/>
      <c r="J669" s="11"/>
      <c r="K669" s="11"/>
    </row>
    <row r="670" spans="1:11">
      <c r="A670" s="11"/>
      <c r="B670" s="11"/>
      <c r="C670" s="11"/>
      <c r="D670" s="11"/>
      <c r="E670" s="130"/>
      <c r="F670" s="130"/>
      <c r="G670" s="11"/>
      <c r="H670" s="11"/>
      <c r="I670" s="11"/>
      <c r="J670" s="11"/>
      <c r="K670" s="11"/>
    </row>
    <row r="671" spans="1:11">
      <c r="A671" s="11"/>
      <c r="B671" s="11"/>
      <c r="C671" s="11"/>
      <c r="D671" s="11"/>
      <c r="E671" s="130"/>
      <c r="F671" s="130"/>
      <c r="G671" s="11"/>
      <c r="H671" s="11"/>
      <c r="I671" s="11"/>
      <c r="J671" s="11"/>
      <c r="K671" s="11"/>
    </row>
    <row r="672" spans="1:11">
      <c r="A672" s="11"/>
      <c r="B672" s="11"/>
      <c r="C672" s="11"/>
      <c r="D672" s="11"/>
      <c r="E672" s="130"/>
      <c r="F672" s="130"/>
      <c r="G672" s="11"/>
      <c r="H672" s="11"/>
      <c r="I672" s="11"/>
      <c r="J672" s="11"/>
      <c r="K672" s="11"/>
    </row>
    <row r="673" spans="1:11">
      <c r="A673" s="11"/>
      <c r="B673" s="11"/>
      <c r="C673" s="11"/>
      <c r="D673" s="11"/>
      <c r="E673" s="130"/>
      <c r="F673" s="130"/>
      <c r="G673" s="11"/>
      <c r="H673" s="11"/>
      <c r="I673" s="11"/>
      <c r="J673" s="11"/>
      <c r="K673" s="11"/>
    </row>
    <row r="674" spans="1:11">
      <c r="A674" s="11"/>
      <c r="B674" s="11"/>
      <c r="C674" s="11"/>
      <c r="D674" s="11"/>
      <c r="E674" s="130"/>
      <c r="F674" s="130"/>
      <c r="G674" s="11"/>
      <c r="H674" s="11"/>
      <c r="I674" s="11"/>
      <c r="J674" s="11"/>
      <c r="K674" s="11"/>
    </row>
    <row r="675" spans="1:11">
      <c r="A675" s="11"/>
      <c r="B675" s="11"/>
      <c r="C675" s="11"/>
      <c r="D675" s="11"/>
      <c r="E675" s="130"/>
      <c r="F675" s="130"/>
      <c r="G675" s="11"/>
      <c r="H675" s="11"/>
      <c r="I675" s="11"/>
      <c r="J675" s="11"/>
      <c r="K675" s="11"/>
    </row>
    <row r="676" spans="1:11">
      <c r="A676" s="11"/>
      <c r="B676" s="11"/>
      <c r="C676" s="11"/>
      <c r="D676" s="11"/>
      <c r="E676" s="130"/>
      <c r="F676" s="130"/>
      <c r="G676" s="11"/>
      <c r="H676" s="11"/>
      <c r="I676" s="11"/>
      <c r="J676" s="11"/>
      <c r="K676" s="11"/>
    </row>
    <row r="677" spans="1:11">
      <c r="A677" s="11"/>
      <c r="B677" s="11"/>
      <c r="C677" s="11"/>
      <c r="D677" s="11"/>
      <c r="E677" s="130"/>
      <c r="F677" s="130"/>
      <c r="G677" s="11"/>
      <c r="H677" s="11"/>
      <c r="I677" s="11"/>
      <c r="J677" s="11"/>
      <c r="K677" s="11"/>
    </row>
    <row r="678" spans="1:11">
      <c r="A678" s="11"/>
      <c r="B678" s="11"/>
      <c r="C678" s="11"/>
      <c r="D678" s="11"/>
      <c r="E678" s="130"/>
      <c r="F678" s="130"/>
      <c r="G678" s="11"/>
      <c r="H678" s="11"/>
      <c r="I678" s="11"/>
      <c r="J678" s="11"/>
      <c r="K678" s="11"/>
    </row>
    <row r="679" spans="1:11">
      <c r="A679" s="11"/>
      <c r="B679" s="11"/>
      <c r="C679" s="11"/>
      <c r="D679" s="11"/>
      <c r="E679" s="130"/>
      <c r="F679" s="130"/>
      <c r="G679" s="11"/>
      <c r="H679" s="11"/>
      <c r="I679" s="11"/>
      <c r="J679" s="11"/>
      <c r="K679" s="11"/>
    </row>
    <row r="680" spans="1:11">
      <c r="A680" s="11"/>
      <c r="B680" s="11"/>
      <c r="C680" s="11"/>
      <c r="D680" s="11"/>
      <c r="E680" s="130"/>
      <c r="F680" s="130"/>
      <c r="G680" s="11"/>
      <c r="H680" s="11"/>
      <c r="I680" s="11"/>
      <c r="J680" s="11"/>
      <c r="K680" s="11"/>
    </row>
    <row r="681" spans="1:11">
      <c r="A681" s="11"/>
      <c r="B681" s="11"/>
      <c r="C681" s="11"/>
      <c r="D681" s="11"/>
      <c r="E681" s="130"/>
      <c r="F681" s="130"/>
      <c r="G681" s="11"/>
      <c r="H681" s="11"/>
      <c r="I681" s="11"/>
      <c r="J681" s="11"/>
      <c r="K681" s="11"/>
    </row>
    <row r="682" spans="1:11">
      <c r="A682" s="11"/>
      <c r="B682" s="11"/>
      <c r="C682" s="11"/>
      <c r="D682" s="11"/>
      <c r="E682" s="130"/>
      <c r="F682" s="130"/>
      <c r="G682" s="11"/>
      <c r="H682" s="11"/>
      <c r="I682" s="11"/>
      <c r="J682" s="11"/>
      <c r="K682" s="11"/>
    </row>
    <row r="683" spans="1:11">
      <c r="A683" s="11"/>
      <c r="B683" s="11"/>
      <c r="C683" s="11"/>
      <c r="D683" s="11"/>
      <c r="E683" s="130"/>
      <c r="F683" s="130"/>
      <c r="G683" s="11"/>
      <c r="H683" s="11"/>
      <c r="I683" s="11"/>
      <c r="J683" s="11"/>
      <c r="K683" s="11"/>
    </row>
    <row r="684" spans="1:11">
      <c r="A684" s="11"/>
      <c r="B684" s="11"/>
      <c r="C684" s="11"/>
      <c r="D684" s="11"/>
      <c r="E684" s="130"/>
      <c r="F684" s="130"/>
      <c r="G684" s="11"/>
      <c r="H684" s="11"/>
      <c r="I684" s="11"/>
      <c r="J684" s="11"/>
      <c r="K684" s="11"/>
    </row>
    <row r="685" spans="1:11">
      <c r="A685" s="11"/>
      <c r="B685" s="11"/>
      <c r="C685" s="11"/>
      <c r="D685" s="11"/>
      <c r="E685" s="130"/>
      <c r="F685" s="130"/>
      <c r="G685" s="11"/>
      <c r="H685" s="11"/>
      <c r="I685" s="11"/>
      <c r="J685" s="11"/>
      <c r="K685" s="11"/>
    </row>
    <row r="686" spans="1:11">
      <c r="A686" s="11"/>
      <c r="B686" s="11"/>
      <c r="C686" s="11"/>
      <c r="D686" s="11"/>
      <c r="E686" s="130"/>
      <c r="F686" s="130"/>
      <c r="G686" s="11"/>
      <c r="H686" s="11"/>
      <c r="I686" s="11"/>
      <c r="J686" s="11"/>
      <c r="K686" s="11"/>
    </row>
    <row r="687" spans="1:11">
      <c r="A687" s="11"/>
      <c r="B687" s="11"/>
      <c r="C687" s="11"/>
      <c r="D687" s="11"/>
      <c r="E687" s="130"/>
      <c r="F687" s="130"/>
      <c r="G687" s="11"/>
      <c r="H687" s="11"/>
      <c r="I687" s="11"/>
      <c r="J687" s="11"/>
      <c r="K687" s="11"/>
    </row>
    <row r="688" spans="1:11">
      <c r="A688" s="11"/>
      <c r="B688" s="11"/>
      <c r="C688" s="11"/>
      <c r="D688" s="11"/>
      <c r="E688" s="130"/>
      <c r="F688" s="130"/>
      <c r="G688" s="11"/>
      <c r="H688" s="11"/>
      <c r="I688" s="11"/>
      <c r="J688" s="11"/>
      <c r="K688" s="11"/>
    </row>
    <row r="689" spans="1:11">
      <c r="A689" s="11"/>
      <c r="B689" s="11"/>
      <c r="C689" s="11"/>
      <c r="D689" s="11"/>
      <c r="E689" s="130"/>
      <c r="F689" s="130"/>
      <c r="G689" s="11"/>
      <c r="H689" s="11"/>
      <c r="I689" s="11"/>
      <c r="J689" s="11"/>
      <c r="K689" s="11"/>
    </row>
    <row r="690" spans="1:11">
      <c r="A690" s="11"/>
      <c r="B690" s="11"/>
      <c r="C690" s="11"/>
      <c r="D690" s="11"/>
      <c r="E690" s="130"/>
      <c r="F690" s="130"/>
      <c r="G690" s="11"/>
      <c r="H690" s="11"/>
      <c r="I690" s="11"/>
      <c r="J690" s="11"/>
      <c r="K690" s="11"/>
    </row>
    <row r="691" spans="1:11">
      <c r="A691" s="11"/>
      <c r="B691" s="11"/>
      <c r="C691" s="11"/>
      <c r="D691" s="11"/>
      <c r="E691" s="130"/>
      <c r="F691" s="130"/>
      <c r="G691" s="11"/>
      <c r="H691" s="11"/>
      <c r="I691" s="11"/>
      <c r="J691" s="11"/>
      <c r="K691" s="11"/>
    </row>
    <row r="692" spans="1:11">
      <c r="A692" s="11"/>
      <c r="B692" s="11"/>
      <c r="C692" s="11"/>
      <c r="D692" s="11"/>
      <c r="E692" s="130"/>
      <c r="F692" s="130"/>
      <c r="G692" s="11"/>
      <c r="H692" s="11"/>
      <c r="I692" s="11"/>
      <c r="J692" s="11"/>
      <c r="K692" s="11"/>
    </row>
    <row r="693" spans="1:11">
      <c r="A693" s="11"/>
      <c r="B693" s="11"/>
      <c r="C693" s="11"/>
      <c r="D693" s="11"/>
      <c r="E693" s="130"/>
      <c r="F693" s="130"/>
      <c r="G693" s="11"/>
      <c r="H693" s="11"/>
      <c r="I693" s="11"/>
      <c r="J693" s="11"/>
      <c r="K693" s="11"/>
    </row>
    <row r="694" spans="1:11">
      <c r="A694" s="11"/>
      <c r="B694" s="11"/>
      <c r="C694" s="11"/>
      <c r="D694" s="11"/>
      <c r="E694" s="130"/>
      <c r="F694" s="130"/>
      <c r="G694" s="11"/>
      <c r="H694" s="11"/>
      <c r="I694" s="11"/>
      <c r="J694" s="11"/>
      <c r="K694" s="11"/>
    </row>
    <row r="695" spans="1:11">
      <c r="A695" s="11"/>
      <c r="B695" s="11"/>
      <c r="C695" s="11"/>
      <c r="D695" s="11"/>
      <c r="E695" s="130"/>
      <c r="F695" s="130"/>
      <c r="G695" s="11"/>
      <c r="H695" s="11"/>
      <c r="I695" s="11"/>
      <c r="J695" s="11"/>
      <c r="K695" s="11"/>
    </row>
    <row r="696" spans="1:11">
      <c r="A696" s="11"/>
      <c r="B696" s="11"/>
      <c r="C696" s="11"/>
      <c r="D696" s="11"/>
      <c r="E696" s="130"/>
      <c r="F696" s="130"/>
      <c r="G696" s="11"/>
      <c r="H696" s="11"/>
      <c r="I696" s="11"/>
      <c r="J696" s="11"/>
      <c r="K696" s="11"/>
    </row>
    <row r="697" spans="1:11">
      <c r="A697" s="11"/>
      <c r="B697" s="11"/>
      <c r="C697" s="11"/>
      <c r="D697" s="11"/>
      <c r="E697" s="130"/>
      <c r="F697" s="130"/>
      <c r="G697" s="11"/>
      <c r="H697" s="11"/>
      <c r="I697" s="11"/>
      <c r="J697" s="11"/>
      <c r="K697" s="11"/>
    </row>
    <row r="698" spans="1:11">
      <c r="A698" s="11"/>
      <c r="B698" s="11"/>
      <c r="C698" s="11"/>
      <c r="D698" s="11"/>
      <c r="E698" s="130"/>
      <c r="F698" s="130"/>
      <c r="G698" s="11"/>
      <c r="H698" s="11"/>
      <c r="I698" s="11"/>
      <c r="J698" s="11"/>
      <c r="K698" s="11"/>
    </row>
    <row r="699" spans="1:11">
      <c r="A699" s="11"/>
      <c r="B699" s="11"/>
      <c r="C699" s="11"/>
      <c r="D699" s="11"/>
      <c r="E699" s="130"/>
      <c r="F699" s="130"/>
      <c r="G699" s="11"/>
      <c r="H699" s="11"/>
      <c r="I699" s="11"/>
      <c r="J699" s="11"/>
      <c r="K699" s="11"/>
    </row>
    <row r="700" spans="1:11">
      <c r="A700" s="11"/>
      <c r="B700" s="11"/>
      <c r="C700" s="11"/>
      <c r="D700" s="11"/>
      <c r="E700" s="130"/>
      <c r="F700" s="130"/>
      <c r="G700" s="11"/>
      <c r="H700" s="11"/>
      <c r="I700" s="11"/>
      <c r="J700" s="11"/>
      <c r="K700" s="11"/>
    </row>
    <row r="701" spans="1:11">
      <c r="A701" s="11"/>
      <c r="B701" s="11"/>
      <c r="C701" s="11"/>
      <c r="D701" s="11"/>
      <c r="E701" s="130"/>
      <c r="F701" s="130"/>
      <c r="G701" s="11"/>
      <c r="H701" s="11"/>
      <c r="I701" s="11"/>
      <c r="J701" s="11"/>
      <c r="K701" s="11"/>
    </row>
    <row r="702" spans="1:11">
      <c r="A702" s="11"/>
      <c r="B702" s="11"/>
      <c r="C702" s="11"/>
      <c r="D702" s="11"/>
      <c r="E702" s="130"/>
      <c r="F702" s="130"/>
      <c r="G702" s="11"/>
      <c r="H702" s="11"/>
      <c r="I702" s="11"/>
      <c r="J702" s="11"/>
      <c r="K702" s="11"/>
    </row>
    <row r="703" spans="1:11">
      <c r="A703" s="11"/>
      <c r="B703" s="11"/>
      <c r="C703" s="11"/>
      <c r="D703" s="11"/>
      <c r="E703" s="130"/>
      <c r="F703" s="130"/>
      <c r="G703" s="11"/>
      <c r="H703" s="11"/>
      <c r="I703" s="11"/>
      <c r="J703" s="11"/>
      <c r="K703" s="11"/>
    </row>
    <row r="704" spans="1:11">
      <c r="A704" s="11"/>
      <c r="B704" s="11"/>
      <c r="C704" s="11"/>
      <c r="D704" s="11"/>
      <c r="E704" s="130"/>
      <c r="F704" s="130"/>
      <c r="G704" s="11"/>
      <c r="H704" s="11"/>
      <c r="I704" s="11"/>
      <c r="J704" s="11"/>
      <c r="K704" s="11"/>
    </row>
    <row r="705" spans="1:11">
      <c r="A705" s="11"/>
      <c r="B705" s="11"/>
      <c r="C705" s="11"/>
      <c r="D705" s="11"/>
      <c r="E705" s="130"/>
      <c r="F705" s="130"/>
      <c r="G705" s="11"/>
      <c r="H705" s="11"/>
      <c r="I705" s="11"/>
      <c r="J705" s="11"/>
      <c r="K705" s="11"/>
    </row>
    <row r="706" spans="1:11">
      <c r="A706" s="11"/>
      <c r="B706" s="11"/>
      <c r="C706" s="11"/>
      <c r="D706" s="11"/>
      <c r="E706" s="130"/>
      <c r="F706" s="130"/>
      <c r="G706" s="11"/>
      <c r="H706" s="11"/>
      <c r="I706" s="11"/>
      <c r="J706" s="11"/>
      <c r="K706" s="11"/>
    </row>
    <row r="707" spans="1:11">
      <c r="A707" s="11"/>
      <c r="B707" s="11"/>
      <c r="C707" s="11"/>
      <c r="D707" s="11"/>
      <c r="E707" s="130"/>
      <c r="F707" s="130"/>
      <c r="G707" s="11"/>
      <c r="H707" s="11"/>
      <c r="I707" s="11"/>
      <c r="J707" s="11"/>
      <c r="K707" s="11"/>
    </row>
    <row r="708" spans="1:11">
      <c r="A708" s="11"/>
      <c r="B708" s="11"/>
      <c r="C708" s="11"/>
      <c r="D708" s="11"/>
      <c r="E708" s="130"/>
      <c r="F708" s="130"/>
      <c r="G708" s="11"/>
      <c r="H708" s="11"/>
      <c r="I708" s="11"/>
      <c r="J708" s="11"/>
      <c r="K708" s="11"/>
    </row>
    <row r="709" spans="1:11">
      <c r="A709" s="11"/>
      <c r="B709" s="11"/>
      <c r="C709" s="11"/>
      <c r="D709" s="11"/>
      <c r="E709" s="130"/>
      <c r="F709" s="130"/>
      <c r="G709" s="11"/>
      <c r="H709" s="11"/>
      <c r="I709" s="11"/>
      <c r="J709" s="11"/>
      <c r="K709" s="11"/>
    </row>
    <row r="710" spans="1:11">
      <c r="A710" s="11"/>
      <c r="B710" s="11"/>
      <c r="C710" s="11"/>
      <c r="D710" s="11"/>
      <c r="E710" s="130"/>
      <c r="F710" s="130"/>
      <c r="G710" s="11"/>
      <c r="H710" s="11"/>
      <c r="I710" s="11"/>
      <c r="J710" s="11"/>
      <c r="K710" s="11"/>
    </row>
    <row r="711" spans="1:11">
      <c r="A711" s="11"/>
      <c r="B711" s="11"/>
      <c r="C711" s="11"/>
      <c r="D711" s="11"/>
      <c r="E711" s="130"/>
      <c r="F711" s="130"/>
      <c r="G711" s="11"/>
      <c r="H711" s="11"/>
      <c r="I711" s="11"/>
      <c r="J711" s="11"/>
      <c r="K711" s="11"/>
    </row>
    <row r="712" spans="1:11">
      <c r="A712" s="11"/>
      <c r="B712" s="11"/>
      <c r="C712" s="11"/>
      <c r="D712" s="11"/>
      <c r="E712" s="130"/>
      <c r="F712" s="130"/>
      <c r="G712" s="11"/>
      <c r="H712" s="11"/>
      <c r="I712" s="11"/>
      <c r="J712" s="11"/>
      <c r="K712" s="11"/>
    </row>
    <row r="713" spans="1:11">
      <c r="A713" s="11"/>
      <c r="B713" s="11"/>
      <c r="C713" s="11"/>
      <c r="D713" s="11"/>
      <c r="E713" s="130"/>
      <c r="F713" s="130"/>
      <c r="G713" s="11"/>
      <c r="H713" s="11"/>
      <c r="I713" s="11"/>
      <c r="J713" s="11"/>
      <c r="K713" s="11"/>
    </row>
    <row r="714" spans="1:11">
      <c r="A714" s="11"/>
      <c r="B714" s="11"/>
      <c r="C714" s="11"/>
      <c r="D714" s="11"/>
      <c r="E714" s="130"/>
      <c r="F714" s="130"/>
      <c r="G714" s="11"/>
      <c r="H714" s="11"/>
      <c r="I714" s="11"/>
      <c r="J714" s="11"/>
      <c r="K714" s="11"/>
    </row>
    <row r="715" spans="1:11">
      <c r="A715" s="11"/>
      <c r="B715" s="11"/>
      <c r="C715" s="11"/>
      <c r="D715" s="11"/>
      <c r="E715" s="130"/>
      <c r="F715" s="130"/>
      <c r="G715" s="11"/>
      <c r="H715" s="11"/>
      <c r="I715" s="11"/>
      <c r="J715" s="11"/>
      <c r="K715" s="11"/>
    </row>
    <row r="716" spans="1:11">
      <c r="A716" s="11"/>
      <c r="B716" s="11"/>
      <c r="C716" s="11"/>
      <c r="D716" s="11"/>
      <c r="E716" s="130"/>
      <c r="F716" s="130"/>
      <c r="G716" s="11"/>
      <c r="H716" s="11"/>
      <c r="I716" s="11"/>
      <c r="J716" s="11"/>
      <c r="K716" s="11"/>
    </row>
    <row r="717" spans="1:11">
      <c r="A717" s="11"/>
      <c r="B717" s="11"/>
      <c r="C717" s="11"/>
      <c r="D717" s="11"/>
      <c r="E717" s="130"/>
      <c r="F717" s="130"/>
      <c r="G717" s="11"/>
      <c r="H717" s="11"/>
      <c r="I717" s="11"/>
      <c r="J717" s="11"/>
      <c r="K717" s="11"/>
    </row>
    <row r="718" spans="1:11">
      <c r="A718" s="11"/>
      <c r="B718" s="11"/>
      <c r="C718" s="11"/>
      <c r="D718" s="11"/>
      <c r="E718" s="130"/>
      <c r="F718" s="130"/>
      <c r="G718" s="11"/>
      <c r="H718" s="11"/>
      <c r="I718" s="11"/>
      <c r="J718" s="11"/>
      <c r="K718" s="11"/>
    </row>
    <row r="719" spans="1:11">
      <c r="A719" s="11"/>
      <c r="B719" s="11"/>
      <c r="C719" s="11"/>
      <c r="D719" s="11"/>
      <c r="E719" s="130"/>
      <c r="F719" s="130"/>
      <c r="G719" s="11"/>
      <c r="H719" s="11"/>
      <c r="I719" s="11"/>
      <c r="J719" s="11"/>
      <c r="K719" s="11"/>
    </row>
    <row r="720" spans="1:11">
      <c r="A720" s="11"/>
      <c r="B720" s="11"/>
      <c r="C720" s="11"/>
      <c r="D720" s="11"/>
      <c r="E720" s="130"/>
      <c r="F720" s="130"/>
      <c r="G720" s="11"/>
      <c r="H720" s="11"/>
      <c r="I720" s="11"/>
      <c r="J720" s="11"/>
      <c r="K720" s="11"/>
    </row>
    <row r="721" spans="1:11">
      <c r="A721" s="11"/>
      <c r="B721" s="11"/>
      <c r="C721" s="11"/>
      <c r="D721" s="11"/>
      <c r="E721" s="130"/>
      <c r="F721" s="130"/>
      <c r="G721" s="11"/>
      <c r="H721" s="11"/>
      <c r="I721" s="11"/>
      <c r="J721" s="11"/>
      <c r="K721" s="11"/>
    </row>
    <row r="722" spans="1:11">
      <c r="A722" s="11"/>
      <c r="B722" s="11"/>
      <c r="C722" s="11"/>
      <c r="D722" s="11"/>
      <c r="E722" s="130"/>
      <c r="F722" s="130"/>
      <c r="G722" s="11"/>
      <c r="H722" s="11"/>
      <c r="I722" s="11"/>
      <c r="J722" s="11"/>
      <c r="K722" s="11"/>
    </row>
    <row r="723" spans="1:11">
      <c r="A723" s="11"/>
      <c r="B723" s="11"/>
      <c r="C723" s="11"/>
      <c r="D723" s="11"/>
      <c r="E723" s="130"/>
      <c r="F723" s="130"/>
      <c r="G723" s="11"/>
      <c r="H723" s="11"/>
      <c r="I723" s="11"/>
      <c r="J723" s="11"/>
      <c r="K723" s="11"/>
    </row>
    <row r="724" spans="1:11">
      <c r="A724" s="11"/>
      <c r="B724" s="11"/>
      <c r="C724" s="11"/>
      <c r="D724" s="11"/>
      <c r="E724" s="130"/>
      <c r="F724" s="130"/>
      <c r="G724" s="11"/>
      <c r="H724" s="11"/>
      <c r="I724" s="11"/>
      <c r="J724" s="11"/>
      <c r="K724" s="11"/>
    </row>
    <row r="725" spans="1:11">
      <c r="A725" s="11"/>
      <c r="B725" s="11"/>
      <c r="C725" s="11"/>
      <c r="D725" s="11"/>
      <c r="E725" s="130"/>
      <c r="F725" s="130"/>
      <c r="G725" s="11"/>
      <c r="H725" s="11"/>
      <c r="I725" s="11"/>
      <c r="J725" s="11"/>
      <c r="K725" s="11"/>
    </row>
    <row r="726" spans="1:11">
      <c r="A726" s="11"/>
      <c r="B726" s="11"/>
      <c r="C726" s="11"/>
      <c r="D726" s="11"/>
      <c r="E726" s="130"/>
      <c r="F726" s="130"/>
      <c r="G726" s="11"/>
      <c r="H726" s="11"/>
      <c r="I726" s="11"/>
      <c r="J726" s="11"/>
      <c r="K726" s="11"/>
    </row>
    <row r="727" spans="1:11">
      <c r="A727" s="11"/>
      <c r="B727" s="11"/>
      <c r="C727" s="11"/>
      <c r="D727" s="11"/>
      <c r="E727" s="130"/>
      <c r="F727" s="130"/>
      <c r="G727" s="11"/>
      <c r="H727" s="11"/>
      <c r="I727" s="11"/>
      <c r="J727" s="11"/>
      <c r="K727" s="11"/>
    </row>
    <row r="728" spans="1:11">
      <c r="A728" s="11"/>
      <c r="B728" s="11"/>
      <c r="C728" s="11"/>
      <c r="D728" s="11"/>
      <c r="E728" s="130"/>
      <c r="F728" s="130"/>
      <c r="G728" s="11"/>
      <c r="H728" s="11"/>
      <c r="I728" s="11"/>
      <c r="J728" s="11"/>
      <c r="K728" s="11"/>
    </row>
    <row r="729" spans="1:11">
      <c r="A729" s="11"/>
      <c r="B729" s="11"/>
      <c r="C729" s="11"/>
      <c r="D729" s="11"/>
      <c r="E729" s="130"/>
      <c r="F729" s="130"/>
      <c r="G729" s="11"/>
      <c r="H729" s="11"/>
      <c r="I729" s="11"/>
      <c r="J729" s="11"/>
      <c r="K729" s="11"/>
    </row>
    <row r="730" spans="1:11">
      <c r="A730" s="11"/>
      <c r="B730" s="11"/>
      <c r="C730" s="11"/>
      <c r="D730" s="11"/>
      <c r="E730" s="130"/>
      <c r="F730" s="130"/>
      <c r="G730" s="11"/>
      <c r="H730" s="11"/>
      <c r="I730" s="11"/>
      <c r="J730" s="11"/>
      <c r="K730" s="11"/>
    </row>
    <row r="731" spans="1:11">
      <c r="A731" s="11"/>
      <c r="B731" s="11"/>
      <c r="C731" s="11"/>
      <c r="D731" s="11"/>
      <c r="E731" s="130"/>
      <c r="F731" s="130"/>
      <c r="G731" s="11"/>
      <c r="H731" s="11"/>
      <c r="I731" s="11"/>
      <c r="J731" s="11"/>
      <c r="K731" s="11"/>
    </row>
    <row r="732" spans="1:11">
      <c r="A732" s="11"/>
      <c r="B732" s="11"/>
      <c r="C732" s="11"/>
      <c r="D732" s="11"/>
      <c r="E732" s="130"/>
      <c r="F732" s="130"/>
      <c r="G732" s="11"/>
      <c r="H732" s="11"/>
      <c r="I732" s="11"/>
      <c r="J732" s="11"/>
      <c r="K732" s="11"/>
    </row>
    <row r="733" spans="1:11">
      <c r="A733" s="11"/>
      <c r="B733" s="11"/>
      <c r="C733" s="11"/>
      <c r="D733" s="11"/>
      <c r="E733" s="130"/>
      <c r="F733" s="130"/>
      <c r="G733" s="11"/>
      <c r="H733" s="11"/>
      <c r="I733" s="11"/>
      <c r="J733" s="11"/>
      <c r="K733" s="11"/>
    </row>
    <row r="734" spans="1:11">
      <c r="A734" s="11"/>
      <c r="B734" s="11"/>
      <c r="C734" s="11"/>
      <c r="D734" s="11"/>
      <c r="E734" s="130"/>
      <c r="F734" s="130"/>
      <c r="G734" s="11"/>
      <c r="H734" s="11"/>
      <c r="I734" s="11"/>
      <c r="J734" s="11"/>
      <c r="K734" s="11"/>
    </row>
    <row r="735" spans="1:11">
      <c r="A735" s="11"/>
      <c r="B735" s="11"/>
      <c r="C735" s="11"/>
      <c r="D735" s="11"/>
      <c r="E735" s="130"/>
      <c r="F735" s="130"/>
      <c r="G735" s="11"/>
      <c r="H735" s="11"/>
      <c r="I735" s="11"/>
      <c r="J735" s="11"/>
      <c r="K735" s="11"/>
    </row>
    <row r="736" spans="1:11">
      <c r="A736" s="11"/>
      <c r="B736" s="11"/>
      <c r="C736" s="11"/>
      <c r="D736" s="11"/>
      <c r="E736" s="130"/>
      <c r="F736" s="130"/>
      <c r="G736" s="11"/>
      <c r="H736" s="11"/>
      <c r="I736" s="11"/>
      <c r="J736" s="11"/>
      <c r="K736" s="11"/>
    </row>
    <row r="737" spans="1:11">
      <c r="A737" s="11"/>
      <c r="B737" s="11"/>
      <c r="C737" s="11"/>
      <c r="D737" s="11"/>
      <c r="E737" s="130"/>
      <c r="F737" s="130"/>
      <c r="G737" s="11"/>
      <c r="H737" s="11"/>
      <c r="I737" s="11"/>
      <c r="J737" s="11"/>
      <c r="K737" s="11"/>
    </row>
    <row r="738" spans="1:11">
      <c r="A738" s="11"/>
      <c r="B738" s="11"/>
      <c r="C738" s="11"/>
      <c r="D738" s="11"/>
      <c r="E738" s="130"/>
      <c r="F738" s="130"/>
      <c r="G738" s="11"/>
      <c r="H738" s="11"/>
      <c r="I738" s="11"/>
      <c r="J738" s="11"/>
      <c r="K738" s="11"/>
    </row>
    <row r="739" spans="1:11">
      <c r="A739" s="11"/>
      <c r="B739" s="11"/>
      <c r="C739" s="11"/>
      <c r="D739" s="11"/>
      <c r="E739" s="130"/>
      <c r="F739" s="130"/>
      <c r="G739" s="11"/>
      <c r="H739" s="11"/>
      <c r="I739" s="11"/>
      <c r="J739" s="11"/>
      <c r="K739" s="11"/>
    </row>
    <row r="740" spans="1:11">
      <c r="A740" s="11"/>
      <c r="B740" s="11"/>
      <c r="C740" s="11"/>
      <c r="D740" s="11"/>
      <c r="E740" s="130"/>
      <c r="F740" s="130"/>
      <c r="G740" s="11"/>
      <c r="H740" s="11"/>
      <c r="I740" s="11"/>
      <c r="J740" s="11"/>
      <c r="K740" s="11"/>
    </row>
    <row r="741" spans="1:11">
      <c r="A741" s="11"/>
      <c r="B741" s="11"/>
      <c r="C741" s="11"/>
      <c r="D741" s="11"/>
      <c r="E741" s="130"/>
      <c r="F741" s="130"/>
      <c r="G741" s="11"/>
      <c r="H741" s="11"/>
      <c r="I741" s="11"/>
      <c r="J741" s="11"/>
      <c r="K741" s="11"/>
    </row>
    <row r="742" spans="1:11">
      <c r="A742" s="11"/>
      <c r="B742" s="11"/>
      <c r="C742" s="11"/>
      <c r="D742" s="11"/>
      <c r="E742" s="130"/>
      <c r="F742" s="130"/>
      <c r="G742" s="11"/>
      <c r="H742" s="11"/>
      <c r="I742" s="11"/>
      <c r="J742" s="11"/>
      <c r="K742" s="11"/>
    </row>
    <row r="743" spans="1:11">
      <c r="A743" s="11"/>
      <c r="B743" s="11"/>
      <c r="C743" s="11"/>
      <c r="D743" s="11"/>
      <c r="E743" s="130"/>
      <c r="F743" s="130"/>
      <c r="G743" s="11"/>
      <c r="H743" s="11"/>
      <c r="I743" s="11"/>
      <c r="J743" s="11"/>
      <c r="K743" s="11"/>
    </row>
    <row r="744" spans="1:11">
      <c r="A744" s="11"/>
      <c r="B744" s="11"/>
      <c r="C744" s="11"/>
      <c r="D744" s="11"/>
      <c r="E744" s="130"/>
      <c r="F744" s="130"/>
      <c r="G744" s="11"/>
      <c r="H744" s="11"/>
      <c r="I744" s="11"/>
      <c r="J744" s="11"/>
      <c r="K744" s="11"/>
    </row>
    <row r="745" spans="1:11">
      <c r="A745" s="11"/>
      <c r="B745" s="11"/>
      <c r="C745" s="11"/>
      <c r="D745" s="11"/>
      <c r="E745" s="130"/>
      <c r="F745" s="130"/>
      <c r="G745" s="11"/>
      <c r="H745" s="11"/>
      <c r="I745" s="11"/>
      <c r="J745" s="11"/>
      <c r="K745" s="11"/>
    </row>
    <row r="746" spans="1:11">
      <c r="A746" s="11"/>
      <c r="B746" s="11"/>
      <c r="C746" s="11"/>
      <c r="D746" s="11"/>
      <c r="E746" s="130"/>
      <c r="F746" s="130"/>
      <c r="G746" s="11"/>
      <c r="H746" s="11"/>
      <c r="I746" s="11"/>
      <c r="J746" s="11"/>
      <c r="K746" s="11"/>
    </row>
    <row r="747" spans="1:11">
      <c r="A747" s="11"/>
      <c r="B747" s="11"/>
      <c r="C747" s="11"/>
      <c r="D747" s="11"/>
      <c r="E747" s="130"/>
      <c r="F747" s="130"/>
      <c r="G747" s="11"/>
      <c r="H747" s="11"/>
      <c r="I747" s="11"/>
      <c r="J747" s="11"/>
      <c r="K747" s="11"/>
    </row>
    <row r="748" spans="1:11">
      <c r="A748" s="11"/>
      <c r="B748" s="11"/>
      <c r="C748" s="11"/>
      <c r="D748" s="11"/>
      <c r="E748" s="130"/>
      <c r="F748" s="130"/>
      <c r="G748" s="11"/>
      <c r="H748" s="11"/>
      <c r="I748" s="11"/>
      <c r="J748" s="11"/>
      <c r="K748" s="11"/>
    </row>
    <row r="749" spans="1:11">
      <c r="A749" s="11"/>
      <c r="B749" s="11"/>
      <c r="C749" s="11"/>
      <c r="D749" s="11"/>
      <c r="E749" s="130"/>
      <c r="F749" s="130"/>
      <c r="G749" s="11"/>
      <c r="H749" s="11"/>
      <c r="I749" s="11"/>
      <c r="J749" s="11"/>
      <c r="K749" s="11"/>
    </row>
    <row r="750" spans="1:11">
      <c r="A750" s="11"/>
      <c r="B750" s="11"/>
      <c r="C750" s="11"/>
      <c r="D750" s="11"/>
      <c r="E750" s="130"/>
      <c r="F750" s="130"/>
      <c r="G750" s="11"/>
      <c r="H750" s="11"/>
      <c r="I750" s="11"/>
      <c r="J750" s="11"/>
      <c r="K750" s="11"/>
    </row>
    <row r="751" spans="1:11">
      <c r="A751" s="11"/>
      <c r="B751" s="11"/>
      <c r="C751" s="11"/>
      <c r="D751" s="11"/>
      <c r="E751" s="130"/>
      <c r="F751" s="130"/>
      <c r="G751" s="11"/>
      <c r="H751" s="11"/>
      <c r="I751" s="11"/>
      <c r="J751" s="11"/>
      <c r="K751" s="11"/>
    </row>
    <row r="752" spans="1:11">
      <c r="A752" s="11"/>
      <c r="B752" s="11"/>
      <c r="C752" s="11"/>
      <c r="D752" s="11"/>
      <c r="E752" s="130"/>
      <c r="F752" s="130"/>
      <c r="G752" s="11"/>
      <c r="H752" s="11"/>
      <c r="I752" s="11"/>
      <c r="J752" s="11"/>
      <c r="K752" s="11"/>
    </row>
    <row r="753" spans="1:11">
      <c r="A753" s="11"/>
      <c r="B753" s="11"/>
      <c r="C753" s="11"/>
      <c r="D753" s="11"/>
      <c r="E753" s="130"/>
      <c r="F753" s="130"/>
      <c r="G753" s="11"/>
      <c r="H753" s="11"/>
      <c r="I753" s="11"/>
      <c r="J753" s="11"/>
      <c r="K753" s="11"/>
    </row>
    <row r="754" spans="1:11">
      <c r="A754" s="11"/>
      <c r="B754" s="11"/>
      <c r="C754" s="11"/>
      <c r="D754" s="11"/>
      <c r="E754" s="130"/>
      <c r="F754" s="130"/>
      <c r="G754" s="11"/>
      <c r="H754" s="11"/>
      <c r="I754" s="11"/>
      <c r="J754" s="11"/>
      <c r="K754" s="11"/>
    </row>
    <row r="755" spans="1:11">
      <c r="A755" s="11"/>
      <c r="B755" s="11"/>
      <c r="C755" s="11"/>
      <c r="D755" s="11"/>
      <c r="E755" s="130"/>
      <c r="F755" s="130"/>
      <c r="G755" s="11"/>
      <c r="H755" s="11"/>
      <c r="I755" s="11"/>
      <c r="J755" s="11"/>
      <c r="K755" s="11"/>
    </row>
    <row r="756" spans="1:11">
      <c r="A756" s="11"/>
      <c r="B756" s="11"/>
      <c r="C756" s="11"/>
      <c r="D756" s="11"/>
      <c r="E756" s="130"/>
      <c r="F756" s="130"/>
      <c r="G756" s="11"/>
      <c r="H756" s="11"/>
      <c r="I756" s="11"/>
      <c r="J756" s="11"/>
      <c r="K756" s="11"/>
    </row>
    <row r="757" spans="1:11">
      <c r="A757" s="11"/>
      <c r="B757" s="11"/>
      <c r="C757" s="11"/>
      <c r="D757" s="11"/>
      <c r="E757" s="130"/>
      <c r="F757" s="130"/>
      <c r="G757" s="11"/>
      <c r="H757" s="11"/>
      <c r="I757" s="11"/>
      <c r="J757" s="11"/>
      <c r="K757" s="11"/>
    </row>
    <row r="758" spans="1:11">
      <c r="A758" s="11"/>
      <c r="B758" s="11"/>
      <c r="C758" s="11"/>
      <c r="D758" s="11"/>
      <c r="E758" s="130"/>
      <c r="F758" s="130"/>
      <c r="G758" s="11"/>
      <c r="H758" s="11"/>
      <c r="I758" s="11"/>
      <c r="J758" s="11"/>
      <c r="K758" s="11"/>
    </row>
    <row r="759" spans="1:11">
      <c r="A759" s="11"/>
      <c r="B759" s="11"/>
      <c r="C759" s="11"/>
      <c r="D759" s="11"/>
      <c r="E759" s="130"/>
      <c r="F759" s="130"/>
      <c r="G759" s="11"/>
      <c r="H759" s="11"/>
      <c r="I759" s="11"/>
      <c r="J759" s="11"/>
      <c r="K759" s="11"/>
    </row>
    <row r="760" spans="1:11">
      <c r="A760" s="11"/>
      <c r="B760" s="11"/>
      <c r="C760" s="11"/>
      <c r="D760" s="11"/>
      <c r="E760" s="130"/>
      <c r="F760" s="130"/>
      <c r="G760" s="11"/>
      <c r="H760" s="11"/>
      <c r="I760" s="11"/>
      <c r="J760" s="11"/>
      <c r="K760" s="11"/>
    </row>
    <row r="761" spans="1:11">
      <c r="A761" s="11"/>
      <c r="B761" s="11"/>
      <c r="C761" s="11"/>
      <c r="D761" s="11"/>
      <c r="E761" s="130"/>
      <c r="F761" s="130"/>
      <c r="G761" s="11"/>
      <c r="H761" s="11"/>
      <c r="I761" s="11"/>
      <c r="J761" s="11"/>
      <c r="K761" s="11"/>
    </row>
    <row r="762" spans="1:11">
      <c r="A762" s="11"/>
      <c r="B762" s="11"/>
      <c r="C762" s="11"/>
      <c r="D762" s="11"/>
      <c r="E762" s="130"/>
      <c r="F762" s="130"/>
      <c r="G762" s="11"/>
      <c r="H762" s="11"/>
      <c r="I762" s="11"/>
      <c r="J762" s="11"/>
      <c r="K762" s="11"/>
    </row>
    <row r="763" spans="1:11">
      <c r="A763" s="11"/>
      <c r="B763" s="11"/>
      <c r="C763" s="11"/>
      <c r="D763" s="11"/>
      <c r="E763" s="130"/>
      <c r="F763" s="130"/>
      <c r="G763" s="11"/>
      <c r="H763" s="11"/>
      <c r="I763" s="11"/>
      <c r="J763" s="11"/>
      <c r="K763" s="11"/>
    </row>
    <row r="764" spans="1:11">
      <c r="A764" s="11"/>
      <c r="B764" s="11"/>
      <c r="C764" s="11"/>
      <c r="D764" s="11"/>
      <c r="E764" s="130"/>
      <c r="F764" s="130"/>
      <c r="G764" s="11"/>
      <c r="H764" s="11"/>
      <c r="I764" s="11"/>
      <c r="J764" s="11"/>
      <c r="K764" s="11"/>
    </row>
    <row r="765" spans="1:11">
      <c r="A765" s="11"/>
      <c r="B765" s="11"/>
      <c r="C765" s="11"/>
      <c r="D765" s="11"/>
      <c r="E765" s="130"/>
      <c r="F765" s="130"/>
      <c r="G765" s="11"/>
      <c r="H765" s="11"/>
      <c r="I765" s="11"/>
      <c r="J765" s="11"/>
      <c r="K765" s="11"/>
    </row>
    <row r="766" spans="1:11">
      <c r="A766" s="11"/>
      <c r="B766" s="11"/>
      <c r="C766" s="11"/>
      <c r="D766" s="11"/>
      <c r="E766" s="130"/>
      <c r="F766" s="130"/>
      <c r="G766" s="11"/>
      <c r="H766" s="11"/>
      <c r="I766" s="11"/>
      <c r="J766" s="11"/>
      <c r="K766" s="11"/>
    </row>
    <row r="767" spans="1:11">
      <c r="A767" s="11"/>
      <c r="B767" s="11"/>
      <c r="C767" s="11"/>
      <c r="D767" s="11"/>
      <c r="E767" s="130"/>
      <c r="F767" s="130"/>
      <c r="G767" s="11"/>
      <c r="H767" s="11"/>
      <c r="I767" s="11"/>
      <c r="J767" s="11"/>
      <c r="K767" s="11"/>
    </row>
    <row r="768" spans="1:11">
      <c r="A768" s="11"/>
      <c r="B768" s="11"/>
      <c r="C768" s="11"/>
      <c r="D768" s="11"/>
      <c r="E768" s="130"/>
      <c r="F768" s="130"/>
      <c r="G768" s="11"/>
      <c r="H768" s="11"/>
      <c r="I768" s="11"/>
      <c r="J768" s="11"/>
      <c r="K768" s="11"/>
    </row>
    <row r="769" spans="1:11">
      <c r="A769" s="11"/>
      <c r="B769" s="11"/>
      <c r="C769" s="11"/>
      <c r="D769" s="11"/>
      <c r="E769" s="130"/>
      <c r="F769" s="130"/>
      <c r="G769" s="11"/>
      <c r="H769" s="11"/>
      <c r="I769" s="11"/>
      <c r="J769" s="11"/>
      <c r="K769" s="11"/>
    </row>
    <row r="770" spans="1:11">
      <c r="A770" s="11"/>
      <c r="B770" s="11"/>
      <c r="C770" s="11"/>
      <c r="D770" s="11"/>
      <c r="E770" s="130"/>
      <c r="F770" s="130"/>
      <c r="G770" s="11"/>
      <c r="H770" s="11"/>
      <c r="I770" s="11"/>
      <c r="J770" s="11"/>
      <c r="K770" s="11"/>
    </row>
    <row r="771" spans="1:11">
      <c r="A771" s="11"/>
      <c r="B771" s="11"/>
      <c r="C771" s="11"/>
      <c r="D771" s="11"/>
      <c r="E771" s="130"/>
      <c r="F771" s="130"/>
      <c r="G771" s="11"/>
      <c r="H771" s="11"/>
      <c r="I771" s="11"/>
      <c r="J771" s="11"/>
      <c r="K771" s="11"/>
    </row>
    <row r="772" spans="1:11">
      <c r="A772" s="11"/>
      <c r="B772" s="11"/>
      <c r="C772" s="11"/>
      <c r="D772" s="11"/>
      <c r="E772" s="130"/>
      <c r="F772" s="130"/>
      <c r="G772" s="11"/>
      <c r="H772" s="11"/>
      <c r="I772" s="11"/>
      <c r="J772" s="11"/>
      <c r="K772" s="11"/>
    </row>
    <row r="773" spans="1:11">
      <c r="A773" s="11"/>
      <c r="B773" s="11"/>
      <c r="C773" s="11"/>
      <c r="D773" s="11"/>
      <c r="E773" s="130"/>
      <c r="F773" s="130"/>
      <c r="G773" s="11"/>
      <c r="H773" s="11"/>
      <c r="I773" s="11"/>
      <c r="J773" s="11"/>
      <c r="K773" s="11"/>
    </row>
    <row r="774" spans="1:11">
      <c r="A774" s="11"/>
      <c r="B774" s="11"/>
      <c r="C774" s="11"/>
      <c r="D774" s="11"/>
      <c r="E774" s="130"/>
      <c r="F774" s="130"/>
      <c r="G774" s="11"/>
      <c r="H774" s="11"/>
      <c r="I774" s="11"/>
      <c r="J774" s="11"/>
      <c r="K774" s="11"/>
    </row>
    <row r="775" spans="1:11">
      <c r="A775" s="11"/>
      <c r="B775" s="11"/>
      <c r="C775" s="11"/>
      <c r="D775" s="11"/>
      <c r="E775" s="130"/>
      <c r="F775" s="130"/>
      <c r="G775" s="11"/>
      <c r="H775" s="11"/>
      <c r="I775" s="11"/>
      <c r="J775" s="11"/>
      <c r="K775" s="11"/>
    </row>
    <row r="776" spans="1:11">
      <c r="A776" s="11"/>
      <c r="B776" s="11"/>
      <c r="C776" s="11"/>
      <c r="D776" s="11"/>
      <c r="E776" s="130"/>
      <c r="F776" s="130"/>
      <c r="G776" s="11"/>
      <c r="H776" s="11"/>
      <c r="I776" s="11"/>
      <c r="J776" s="11"/>
      <c r="K776" s="11"/>
    </row>
    <row r="777" spans="1:11">
      <c r="A777" s="11"/>
      <c r="B777" s="11"/>
      <c r="C777" s="11"/>
      <c r="D777" s="11"/>
      <c r="E777" s="130"/>
      <c r="F777" s="130"/>
      <c r="G777" s="11"/>
      <c r="H777" s="11"/>
      <c r="I777" s="11"/>
      <c r="J777" s="11"/>
      <c r="K777" s="11"/>
    </row>
    <row r="778" spans="1:11">
      <c r="A778" s="11"/>
      <c r="B778" s="11"/>
      <c r="C778" s="11"/>
      <c r="D778" s="11"/>
      <c r="E778" s="130"/>
      <c r="F778" s="130"/>
      <c r="G778" s="11"/>
      <c r="H778" s="11"/>
      <c r="I778" s="11"/>
      <c r="J778" s="11"/>
      <c r="K778" s="11"/>
    </row>
    <row r="779" spans="1:11">
      <c r="A779" s="11"/>
      <c r="B779" s="11"/>
      <c r="C779" s="11"/>
      <c r="D779" s="11"/>
      <c r="E779" s="130"/>
      <c r="F779" s="130"/>
      <c r="G779" s="11"/>
      <c r="H779" s="11"/>
      <c r="I779" s="11"/>
      <c r="J779" s="11"/>
      <c r="K779" s="11"/>
    </row>
    <row r="780" spans="1:11">
      <c r="A780" s="11"/>
      <c r="B780" s="11"/>
      <c r="C780" s="11"/>
      <c r="D780" s="11"/>
      <c r="E780" s="130"/>
      <c r="F780" s="130"/>
      <c r="G780" s="11"/>
      <c r="H780" s="11"/>
      <c r="I780" s="11"/>
      <c r="J780" s="11"/>
      <c r="K780" s="11"/>
    </row>
    <row r="781" spans="1:11">
      <c r="A781" s="11"/>
      <c r="B781" s="11"/>
      <c r="C781" s="11"/>
      <c r="D781" s="11"/>
      <c r="E781" s="130"/>
      <c r="F781" s="130"/>
      <c r="G781" s="11"/>
      <c r="H781" s="11"/>
      <c r="I781" s="11"/>
      <c r="J781" s="11"/>
      <c r="K781" s="11"/>
    </row>
    <row r="782" spans="1:11">
      <c r="A782" s="11"/>
      <c r="B782" s="11"/>
      <c r="C782" s="11"/>
      <c r="D782" s="11"/>
      <c r="E782" s="130"/>
      <c r="F782" s="130"/>
      <c r="G782" s="11"/>
      <c r="H782" s="11"/>
      <c r="I782" s="11"/>
      <c r="J782" s="11"/>
      <c r="K782" s="11"/>
    </row>
    <row r="783" spans="1:11">
      <c r="A783" s="11"/>
      <c r="B783" s="11"/>
      <c r="C783" s="11"/>
      <c r="D783" s="11"/>
      <c r="E783" s="130"/>
      <c r="F783" s="130"/>
      <c r="G783" s="11"/>
      <c r="H783" s="11"/>
      <c r="I783" s="11"/>
      <c r="J783" s="11"/>
      <c r="K783" s="11"/>
    </row>
    <row r="784" spans="1:11">
      <c r="A784" s="11"/>
      <c r="B784" s="11"/>
      <c r="C784" s="11"/>
      <c r="D784" s="11"/>
      <c r="E784" s="130"/>
      <c r="F784" s="130"/>
      <c r="G784" s="11"/>
      <c r="H784" s="11"/>
      <c r="I784" s="11"/>
      <c r="J784" s="11"/>
      <c r="K784" s="11"/>
    </row>
    <row r="785" spans="1:11">
      <c r="A785" s="11"/>
      <c r="B785" s="11"/>
      <c r="C785" s="11"/>
      <c r="D785" s="11"/>
      <c r="E785" s="130"/>
      <c r="F785" s="130"/>
      <c r="G785" s="11"/>
      <c r="H785" s="11"/>
      <c r="I785" s="11"/>
      <c r="J785" s="11"/>
      <c r="K785" s="11"/>
    </row>
    <row r="786" spans="1:11">
      <c r="A786" s="11"/>
      <c r="B786" s="11"/>
      <c r="C786" s="11"/>
      <c r="D786" s="11"/>
      <c r="E786" s="130"/>
      <c r="F786" s="130"/>
      <c r="G786" s="11"/>
      <c r="H786" s="11"/>
      <c r="I786" s="11"/>
      <c r="J786" s="11"/>
      <c r="K786" s="11"/>
    </row>
    <row r="787" spans="1:11">
      <c r="A787" s="11"/>
      <c r="B787" s="11"/>
      <c r="C787" s="11"/>
      <c r="D787" s="11"/>
      <c r="E787" s="130"/>
      <c r="F787" s="130"/>
      <c r="G787" s="11"/>
      <c r="H787" s="11"/>
      <c r="I787" s="11"/>
      <c r="J787" s="11"/>
      <c r="K787" s="11"/>
    </row>
    <row r="788" spans="1:11">
      <c r="A788" s="11"/>
      <c r="B788" s="11"/>
      <c r="C788" s="11"/>
      <c r="D788" s="11"/>
      <c r="E788" s="130"/>
      <c r="F788" s="130"/>
      <c r="G788" s="11"/>
      <c r="H788" s="11"/>
      <c r="I788" s="11"/>
      <c r="J788" s="11"/>
      <c r="K788" s="11"/>
    </row>
    <row r="789" spans="1:11">
      <c r="A789" s="11"/>
      <c r="B789" s="11"/>
      <c r="C789" s="11"/>
      <c r="D789" s="11"/>
      <c r="E789" s="130"/>
      <c r="F789" s="130"/>
      <c r="G789" s="11"/>
      <c r="H789" s="11"/>
      <c r="I789" s="11"/>
      <c r="J789" s="11"/>
      <c r="K789" s="11"/>
    </row>
    <row r="790" spans="1:11">
      <c r="A790" s="11"/>
      <c r="B790" s="11"/>
      <c r="C790" s="11"/>
      <c r="D790" s="11"/>
      <c r="E790" s="130"/>
      <c r="F790" s="130"/>
      <c r="G790" s="11"/>
      <c r="H790" s="11"/>
      <c r="I790" s="11"/>
      <c r="J790" s="11"/>
      <c r="K790" s="11"/>
    </row>
    <row r="791" spans="1:11">
      <c r="A791" s="11"/>
      <c r="B791" s="11"/>
      <c r="C791" s="11"/>
      <c r="D791" s="11"/>
      <c r="E791" s="130"/>
      <c r="F791" s="130"/>
      <c r="G791" s="11"/>
      <c r="H791" s="11"/>
      <c r="I791" s="11"/>
      <c r="J791" s="11"/>
      <c r="K791" s="11"/>
    </row>
    <row r="792" spans="1:11">
      <c r="A792" s="11"/>
      <c r="B792" s="11"/>
      <c r="C792" s="11"/>
      <c r="D792" s="11"/>
      <c r="E792" s="130"/>
      <c r="F792" s="130"/>
      <c r="G792" s="11"/>
      <c r="H792" s="11"/>
      <c r="I792" s="11"/>
      <c r="J792" s="11"/>
      <c r="K792" s="11"/>
    </row>
    <row r="793" spans="1:11">
      <c r="A793" s="11"/>
      <c r="B793" s="11"/>
      <c r="C793" s="11"/>
      <c r="D793" s="11"/>
      <c r="E793" s="130"/>
      <c r="F793" s="130"/>
      <c r="G793" s="11"/>
      <c r="H793" s="11"/>
      <c r="I793" s="11"/>
      <c r="J793" s="11"/>
      <c r="K793" s="11"/>
    </row>
    <row r="794" spans="1:11">
      <c r="A794" s="11"/>
      <c r="B794" s="11"/>
      <c r="C794" s="11"/>
      <c r="D794" s="11"/>
      <c r="E794" s="130"/>
      <c r="F794" s="130"/>
      <c r="G794" s="11"/>
      <c r="H794" s="11"/>
      <c r="I794" s="11"/>
      <c r="J794" s="11"/>
      <c r="K794" s="11"/>
    </row>
    <row r="795" spans="1:11">
      <c r="A795" s="11"/>
      <c r="B795" s="11"/>
      <c r="C795" s="11"/>
      <c r="D795" s="11"/>
      <c r="E795" s="130"/>
      <c r="F795" s="130"/>
      <c r="G795" s="11"/>
      <c r="H795" s="11"/>
      <c r="I795" s="11"/>
      <c r="J795" s="11"/>
      <c r="K795" s="11"/>
    </row>
    <row r="796" spans="1:11">
      <c r="A796" s="11"/>
      <c r="B796" s="11"/>
      <c r="C796" s="11"/>
      <c r="D796" s="11"/>
      <c r="E796" s="130"/>
      <c r="F796" s="130"/>
      <c r="G796" s="11"/>
      <c r="H796" s="11"/>
      <c r="I796" s="11"/>
      <c r="J796" s="11"/>
      <c r="K796" s="11"/>
    </row>
    <row r="797" spans="1:11">
      <c r="A797" s="11"/>
      <c r="B797" s="11"/>
      <c r="C797" s="11"/>
      <c r="D797" s="11"/>
      <c r="E797" s="130"/>
      <c r="F797" s="130"/>
      <c r="G797" s="11"/>
      <c r="H797" s="11"/>
      <c r="I797" s="11"/>
      <c r="J797" s="11"/>
      <c r="K797" s="11"/>
    </row>
    <row r="798" spans="1:11">
      <c r="A798" s="11"/>
      <c r="B798" s="11"/>
      <c r="C798" s="11"/>
      <c r="D798" s="11"/>
      <c r="E798" s="130"/>
      <c r="F798" s="130"/>
      <c r="G798" s="11"/>
      <c r="H798" s="11"/>
      <c r="I798" s="11"/>
      <c r="J798" s="11"/>
      <c r="K798" s="11"/>
    </row>
    <row r="799" spans="1:11">
      <c r="A799" s="11"/>
      <c r="B799" s="11"/>
      <c r="C799" s="11"/>
      <c r="D799" s="11"/>
      <c r="E799" s="130"/>
      <c r="F799" s="130"/>
      <c r="G799" s="11"/>
      <c r="H799" s="11"/>
      <c r="I799" s="11"/>
      <c r="J799" s="11"/>
      <c r="K799" s="11"/>
    </row>
    <row r="800" spans="1:11">
      <c r="A800" s="11"/>
      <c r="B800" s="11"/>
      <c r="C800" s="11"/>
      <c r="D800" s="11"/>
      <c r="E800" s="130"/>
      <c r="F800" s="130"/>
      <c r="G800" s="11"/>
      <c r="H800" s="11"/>
      <c r="I800" s="11"/>
      <c r="J800" s="11"/>
      <c r="K800" s="11"/>
    </row>
    <row r="801" spans="1:11">
      <c r="A801" s="11"/>
      <c r="B801" s="11"/>
      <c r="C801" s="11"/>
      <c r="D801" s="11"/>
      <c r="E801" s="130"/>
      <c r="F801" s="130"/>
      <c r="G801" s="11"/>
      <c r="H801" s="11"/>
      <c r="I801" s="11"/>
      <c r="J801" s="11"/>
      <c r="K801" s="11"/>
    </row>
    <row r="802" spans="1:11">
      <c r="A802" s="11"/>
      <c r="B802" s="11"/>
      <c r="C802" s="11"/>
      <c r="D802" s="11"/>
      <c r="E802" s="130"/>
      <c r="F802" s="130"/>
      <c r="G802" s="11"/>
      <c r="H802" s="11"/>
      <c r="I802" s="11"/>
      <c r="J802" s="11"/>
      <c r="K802" s="11"/>
    </row>
    <row r="803" spans="1:11">
      <c r="A803" s="11"/>
      <c r="B803" s="11"/>
      <c r="C803" s="11"/>
      <c r="D803" s="11"/>
      <c r="E803" s="130"/>
      <c r="F803" s="130"/>
      <c r="G803" s="11"/>
      <c r="H803" s="11"/>
      <c r="I803" s="11"/>
      <c r="J803" s="11"/>
      <c r="K803" s="11"/>
    </row>
  </sheetData>
  <mergeCells count="9">
    <mergeCell ref="F5:F6"/>
    <mergeCell ref="G5:G6"/>
    <mergeCell ref="H5:J5"/>
    <mergeCell ref="K5:K6"/>
    <mergeCell ref="A5:A6"/>
    <mergeCell ref="B5:B6"/>
    <mergeCell ref="C5:C6"/>
    <mergeCell ref="D5:D6"/>
    <mergeCell ref="E5:E6"/>
  </mergeCells>
  <phoneticPr fontId="34" type="noConversion"/>
  <pageMargins left="0.70866141732283505" right="0.70866141732283505" top="0.74803149606299202" bottom="0.74803149606299202" header="0.31496062992126" footer="0.31496062992126"/>
  <pageSetup paperSize="8" scale="83" fitToHeight="0" orientation="landscape" r:id="rId1"/>
  <headerFooter>
    <oddFooter>&amp;R&amp;P of &amp;N</oddFooter>
  </headerFooter>
  <rowBreaks count="22" manualBreakCount="22">
    <brk id="29" max="10" man="1"/>
    <brk id="50" max="10" man="1"/>
    <brk id="72" max="10" man="1"/>
    <brk id="93" max="10" man="1"/>
    <brk id="115" max="10" man="1"/>
    <brk id="137" max="10" man="1"/>
    <brk id="159" max="10" man="1"/>
    <brk id="181" max="10" man="1"/>
    <brk id="203" max="10" man="1"/>
    <brk id="225" max="10" man="1"/>
    <brk id="247" max="9" man="1"/>
    <brk id="269" max="9" man="1"/>
    <brk id="291" max="10" man="1"/>
    <brk id="313" max="10" man="1"/>
    <brk id="335" max="10" man="1"/>
    <brk id="357" max="10" man="1"/>
    <brk id="379" max="10" man="1"/>
    <brk id="401" max="10" man="1"/>
    <brk id="423" max="10" man="1"/>
    <brk id="445" max="10" man="1"/>
    <brk id="467" max="10" man="1"/>
    <brk id="48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C2922-3849-4CAF-8980-6030760F390F}">
  <sheetPr>
    <pageSetUpPr fitToPage="1"/>
  </sheetPr>
  <dimension ref="A1:M742"/>
  <sheetViews>
    <sheetView view="pageBreakPreview" topLeftCell="B17" zoomScale="125" zoomScaleNormal="110" zoomScaleSheetLayoutView="70" zoomScalePageLayoutView="63" workbookViewId="0">
      <selection activeCell="E25" sqref="E25"/>
    </sheetView>
  </sheetViews>
  <sheetFormatPr baseColWidth="10" defaultColWidth="11" defaultRowHeight="16"/>
  <cols>
    <col min="1" max="1" width="42.5" style="1" customWidth="1"/>
    <col min="2" max="2" width="42.83203125" style="1" customWidth="1"/>
    <col min="3" max="3" width="22.5" style="1" customWidth="1"/>
    <col min="4" max="4" width="25.6640625" style="1" customWidth="1"/>
    <col min="5" max="5" width="23.6640625" style="3" bestFit="1" customWidth="1"/>
    <col min="6" max="8" width="22.83203125" style="3" customWidth="1"/>
    <col min="9" max="9" width="22" style="1" bestFit="1" customWidth="1"/>
    <col min="10" max="12" width="6.33203125" style="1" hidden="1" customWidth="1"/>
    <col min="13" max="13" width="18.33203125" style="1" hidden="1" customWidth="1"/>
    <col min="14" max="16384" width="11" style="1"/>
  </cols>
  <sheetData>
    <row r="1" spans="1:13" ht="53" customHeight="1" thickBot="1">
      <c r="B1" s="210" t="s">
        <v>511</v>
      </c>
      <c r="C1" s="203" t="s">
        <v>512</v>
      </c>
      <c r="D1" s="208" t="s">
        <v>513</v>
      </c>
      <c r="E1" s="213" t="s">
        <v>514</v>
      </c>
      <c r="F1" s="212" t="s">
        <v>515</v>
      </c>
    </row>
    <row r="2" spans="1:13" ht="47" customHeight="1" thickBot="1">
      <c r="A2" s="13"/>
      <c r="B2" s="216" t="s">
        <v>516</v>
      </c>
      <c r="C2" s="217" t="s">
        <v>517</v>
      </c>
      <c r="D2" s="218" t="s">
        <v>518</v>
      </c>
      <c r="E2" s="219" t="s">
        <v>519</v>
      </c>
      <c r="F2" s="220" t="s">
        <v>520</v>
      </c>
      <c r="G2" s="1"/>
      <c r="H2" s="1"/>
    </row>
    <row r="3" spans="1:13" ht="47" customHeight="1" thickBot="1">
      <c r="A3" s="13"/>
      <c r="B3" s="210" t="s">
        <v>521</v>
      </c>
      <c r="C3" s="223" t="s">
        <v>517</v>
      </c>
      <c r="D3" s="224" t="s">
        <v>522</v>
      </c>
      <c r="E3" s="225" t="s">
        <v>523</v>
      </c>
      <c r="F3" s="226" t="s">
        <v>524</v>
      </c>
      <c r="G3" s="1"/>
      <c r="H3" s="1"/>
    </row>
    <row r="4" spans="1:13" ht="48" customHeight="1" thickBot="1">
      <c r="A4" s="13"/>
      <c r="B4" s="211" t="s">
        <v>525</v>
      </c>
      <c r="C4" s="221" t="s">
        <v>517</v>
      </c>
      <c r="D4" s="222" t="s">
        <v>526</v>
      </c>
      <c r="E4" s="214" t="s">
        <v>523</v>
      </c>
      <c r="F4" s="209" t="s">
        <v>527</v>
      </c>
      <c r="G4" s="1"/>
      <c r="H4" s="1"/>
    </row>
    <row r="5" spans="1:13" ht="44" customHeight="1" thickBot="1">
      <c r="A5" s="14"/>
      <c r="C5" s="204" t="s">
        <v>528</v>
      </c>
      <c r="D5" s="215" t="s">
        <v>529</v>
      </c>
      <c r="E5" s="205" t="s">
        <v>530</v>
      </c>
      <c r="F5" s="205" t="s">
        <v>531</v>
      </c>
      <c r="G5" s="1"/>
      <c r="H5" s="1"/>
    </row>
    <row r="6" spans="1:13" ht="27" customHeight="1">
      <c r="A6" s="14"/>
      <c r="C6" s="202"/>
      <c r="D6" s="202"/>
      <c r="E6" s="202"/>
      <c r="F6" s="202"/>
      <c r="G6" s="202"/>
    </row>
    <row r="7" spans="1:13" ht="29" customHeight="1">
      <c r="A7" s="15"/>
    </row>
    <row r="8" spans="1:13" ht="8" customHeight="1" thickBot="1"/>
    <row r="9" spans="1:13" s="5" customFormat="1" ht="29.25" customHeight="1" thickBot="1">
      <c r="A9" s="446" t="s">
        <v>3</v>
      </c>
      <c r="B9" s="446" t="s">
        <v>4</v>
      </c>
      <c r="C9" s="448" t="s">
        <v>5</v>
      </c>
      <c r="D9" s="455" t="s">
        <v>6</v>
      </c>
      <c r="E9" s="457" t="s">
        <v>532</v>
      </c>
      <c r="F9" s="459" t="s">
        <v>533</v>
      </c>
      <c r="G9" s="452" t="s">
        <v>534</v>
      </c>
      <c r="H9" s="462" t="s">
        <v>8</v>
      </c>
      <c r="I9" s="439" t="s">
        <v>9</v>
      </c>
      <c r="J9" s="441" t="s">
        <v>10</v>
      </c>
      <c r="K9" s="442"/>
      <c r="L9" s="443"/>
      <c r="M9" s="444" t="s">
        <v>11</v>
      </c>
    </row>
    <row r="10" spans="1:13" s="5" customFormat="1" ht="22.5" customHeight="1" thickBot="1">
      <c r="A10" s="447"/>
      <c r="B10" s="447"/>
      <c r="C10" s="454"/>
      <c r="D10" s="456"/>
      <c r="E10" s="458"/>
      <c r="F10" s="460"/>
      <c r="G10" s="461"/>
      <c r="H10" s="463"/>
      <c r="I10" s="440"/>
      <c r="J10" s="16" t="s">
        <v>12</v>
      </c>
      <c r="K10" s="17" t="s">
        <v>13</v>
      </c>
      <c r="L10" s="18" t="s">
        <v>14</v>
      </c>
      <c r="M10" s="445"/>
    </row>
    <row r="11" spans="1:13" ht="21" customHeight="1" thickBot="1">
      <c r="A11" s="19" t="s">
        <v>15</v>
      </c>
      <c r="B11" s="20"/>
      <c r="C11" s="22"/>
      <c r="D11" s="23"/>
      <c r="E11" s="26"/>
      <c r="F11" s="26"/>
      <c r="G11" s="191"/>
      <c r="H11" s="192"/>
      <c r="I11" s="25"/>
      <c r="J11" s="24"/>
      <c r="K11" s="24"/>
      <c r="L11" s="24"/>
      <c r="M11" s="25"/>
    </row>
    <row r="12" spans="1:13" ht="25" customHeight="1">
      <c r="A12" s="27"/>
      <c r="B12" s="167" t="s">
        <v>16</v>
      </c>
      <c r="C12" s="28" t="s">
        <v>17</v>
      </c>
      <c r="D12" s="29" t="s">
        <v>535</v>
      </c>
      <c r="E12" s="33">
        <v>15503.4</v>
      </c>
      <c r="F12" s="188">
        <v>6976.53</v>
      </c>
      <c r="G12" s="194">
        <f>E12*(1+8%)</f>
        <v>16743.672000000002</v>
      </c>
      <c r="H12" s="195">
        <f t="shared" ref="H12:H29" si="0">G12*(0.45)</f>
        <v>7534.6524000000009</v>
      </c>
      <c r="I12" s="34" t="s">
        <v>19</v>
      </c>
      <c r="J12" s="35">
        <v>65</v>
      </c>
      <c r="K12" s="36">
        <v>65</v>
      </c>
      <c r="L12" s="37">
        <v>32.5</v>
      </c>
      <c r="M12" s="38">
        <v>855.5</v>
      </c>
    </row>
    <row r="13" spans="1:13" ht="25" customHeight="1">
      <c r="A13" s="39"/>
      <c r="B13" s="40" t="s">
        <v>20</v>
      </c>
      <c r="C13" s="41" t="s">
        <v>34</v>
      </c>
      <c r="D13" s="42" t="s">
        <v>536</v>
      </c>
      <c r="E13" s="43">
        <v>15503.4</v>
      </c>
      <c r="F13" s="176">
        <v>6976.5300000000007</v>
      </c>
      <c r="G13" s="196">
        <f>G12*(1+8%)</f>
        <v>18083.165760000004</v>
      </c>
      <c r="H13" s="197">
        <f t="shared" si="0"/>
        <v>8137.4245920000021</v>
      </c>
      <c r="I13" s="44" t="s">
        <v>19</v>
      </c>
      <c r="J13" s="35">
        <v>65</v>
      </c>
      <c r="K13" s="36">
        <v>65</v>
      </c>
      <c r="L13" s="37">
        <v>32.5</v>
      </c>
      <c r="M13" s="38">
        <v>855.5</v>
      </c>
    </row>
    <row r="14" spans="1:13" ht="25" customHeight="1">
      <c r="A14" s="39"/>
      <c r="B14" s="45"/>
      <c r="C14" s="41" t="s">
        <v>42</v>
      </c>
      <c r="D14" s="42" t="s">
        <v>537</v>
      </c>
      <c r="E14" s="43">
        <v>15503.400000000001</v>
      </c>
      <c r="F14" s="176">
        <v>6976.5300000000007</v>
      </c>
      <c r="G14" s="196">
        <f>G12*(1+8%)</f>
        <v>18083.165760000004</v>
      </c>
      <c r="H14" s="197">
        <f t="shared" si="0"/>
        <v>8137.4245920000021</v>
      </c>
      <c r="I14" s="44" t="s">
        <v>19</v>
      </c>
      <c r="J14" s="35">
        <v>65</v>
      </c>
      <c r="K14" s="36">
        <v>65</v>
      </c>
      <c r="L14" s="37">
        <v>32.5</v>
      </c>
      <c r="M14" s="38">
        <v>855.5</v>
      </c>
    </row>
    <row r="15" spans="1:13" ht="25" customHeight="1">
      <c r="A15" s="39"/>
      <c r="B15" s="40" t="s">
        <v>25</v>
      </c>
      <c r="C15" s="41" t="s">
        <v>538</v>
      </c>
      <c r="D15" s="42" t="s">
        <v>539</v>
      </c>
      <c r="E15" s="43">
        <v>15503.4</v>
      </c>
      <c r="F15" s="176">
        <v>6976.5300000000007</v>
      </c>
      <c r="G15" s="196">
        <f>G12*(1+8%)</f>
        <v>18083.165760000004</v>
      </c>
      <c r="H15" s="197">
        <f t="shared" si="0"/>
        <v>8137.4245920000021</v>
      </c>
      <c r="I15" s="44" t="s">
        <v>19</v>
      </c>
      <c r="J15" s="35">
        <v>65</v>
      </c>
      <c r="K15" s="36">
        <v>65</v>
      </c>
      <c r="L15" s="37">
        <v>32.5</v>
      </c>
      <c r="M15" s="38">
        <v>855.5</v>
      </c>
    </row>
    <row r="16" spans="1:13" ht="25" customHeight="1">
      <c r="A16" s="39"/>
      <c r="B16" s="45"/>
      <c r="C16" s="41" t="s">
        <v>32</v>
      </c>
      <c r="D16" s="42" t="s">
        <v>540</v>
      </c>
      <c r="E16" s="43">
        <v>15503.400000000001</v>
      </c>
      <c r="F16" s="176">
        <v>6976.5300000000007</v>
      </c>
      <c r="G16" s="196">
        <f>G12*(1+8%)</f>
        <v>18083.165760000004</v>
      </c>
      <c r="H16" s="197">
        <f t="shared" si="0"/>
        <v>8137.4245920000021</v>
      </c>
      <c r="I16" s="44" t="s">
        <v>19</v>
      </c>
      <c r="J16" s="35">
        <v>65</v>
      </c>
      <c r="K16" s="36">
        <v>65</v>
      </c>
      <c r="L16" s="37">
        <v>32.5</v>
      </c>
      <c r="M16" s="38">
        <v>855.5</v>
      </c>
    </row>
    <row r="17" spans="1:13" ht="25" customHeight="1">
      <c r="A17" s="39"/>
      <c r="B17" s="45"/>
      <c r="C17" s="41" t="s">
        <v>30</v>
      </c>
      <c r="D17" s="42" t="s">
        <v>541</v>
      </c>
      <c r="E17" s="43">
        <v>15503.4</v>
      </c>
      <c r="F17" s="176">
        <v>6976.5300000000007</v>
      </c>
      <c r="G17" s="196">
        <f>G12*(1+8%)</f>
        <v>18083.165760000004</v>
      </c>
      <c r="H17" s="197">
        <f t="shared" si="0"/>
        <v>8137.4245920000021</v>
      </c>
      <c r="I17" s="44" t="s">
        <v>19</v>
      </c>
      <c r="J17" s="35">
        <v>65</v>
      </c>
      <c r="K17" s="36">
        <v>65</v>
      </c>
      <c r="L17" s="37">
        <v>32.5</v>
      </c>
      <c r="M17" s="38">
        <v>855.5</v>
      </c>
    </row>
    <row r="18" spans="1:13" ht="25" customHeight="1">
      <c r="A18" s="39"/>
      <c r="B18" s="45"/>
      <c r="C18" s="41" t="s">
        <v>40</v>
      </c>
      <c r="D18" s="42" t="s">
        <v>542</v>
      </c>
      <c r="E18" s="43">
        <v>15503.400000000001</v>
      </c>
      <c r="F18" s="176">
        <v>6976.5300000000007</v>
      </c>
      <c r="G18" s="196">
        <f>G12*(1+8%)</f>
        <v>18083.165760000004</v>
      </c>
      <c r="H18" s="197">
        <f t="shared" si="0"/>
        <v>8137.4245920000021</v>
      </c>
      <c r="I18" s="44" t="s">
        <v>19</v>
      </c>
      <c r="J18" s="35">
        <v>65</v>
      </c>
      <c r="K18" s="36">
        <v>65</v>
      </c>
      <c r="L18" s="37">
        <v>32.5</v>
      </c>
      <c r="M18" s="38">
        <v>855.5</v>
      </c>
    </row>
    <row r="19" spans="1:13" ht="25" customHeight="1">
      <c r="A19" s="39"/>
      <c r="B19" s="45"/>
      <c r="C19" s="41" t="s">
        <v>21</v>
      </c>
      <c r="D19" s="42" t="s">
        <v>22</v>
      </c>
      <c r="E19" s="43">
        <v>15503.400000000001</v>
      </c>
      <c r="F19" s="176">
        <v>6976.5300000000007</v>
      </c>
      <c r="G19" s="196">
        <f>G12*(1+8%)</f>
        <v>18083.165760000004</v>
      </c>
      <c r="H19" s="197">
        <f t="shared" si="0"/>
        <v>8137.4245920000021</v>
      </c>
      <c r="I19" s="44" t="s">
        <v>19</v>
      </c>
      <c r="J19" s="35">
        <v>65</v>
      </c>
      <c r="K19" s="36">
        <v>65</v>
      </c>
      <c r="L19" s="37">
        <v>32.5</v>
      </c>
      <c r="M19" s="38">
        <v>855.5</v>
      </c>
    </row>
    <row r="20" spans="1:13" ht="25" customHeight="1">
      <c r="A20" s="39"/>
      <c r="B20" s="45"/>
      <c r="C20" s="41" t="s">
        <v>543</v>
      </c>
      <c r="D20" s="42" t="s">
        <v>544</v>
      </c>
      <c r="E20" s="43">
        <v>15503.400000000001</v>
      </c>
      <c r="F20" s="176">
        <v>6976.5300000000007</v>
      </c>
      <c r="G20" s="196">
        <f>G12*(1+8%)</f>
        <v>18083.165760000004</v>
      </c>
      <c r="H20" s="197">
        <f t="shared" si="0"/>
        <v>8137.4245920000021</v>
      </c>
      <c r="I20" s="44" t="s">
        <v>19</v>
      </c>
      <c r="J20" s="35">
        <v>65</v>
      </c>
      <c r="K20" s="36">
        <v>65</v>
      </c>
      <c r="L20" s="37">
        <v>32.5</v>
      </c>
      <c r="M20" s="38">
        <v>855.5</v>
      </c>
    </row>
    <row r="21" spans="1:13" ht="25" customHeight="1">
      <c r="A21" s="39"/>
      <c r="B21" s="45"/>
      <c r="C21" s="41" t="s">
        <v>23</v>
      </c>
      <c r="D21" s="42" t="s">
        <v>545</v>
      </c>
      <c r="E21" s="43">
        <v>15503.400000000001</v>
      </c>
      <c r="F21" s="176">
        <v>6976.5300000000007</v>
      </c>
      <c r="G21" s="196">
        <f>G12*(1+8%)</f>
        <v>18083.165760000004</v>
      </c>
      <c r="H21" s="197">
        <f t="shared" si="0"/>
        <v>8137.4245920000021</v>
      </c>
      <c r="I21" s="44" t="s">
        <v>19</v>
      </c>
      <c r="J21" s="35">
        <v>65</v>
      </c>
      <c r="K21" s="36">
        <v>65</v>
      </c>
      <c r="L21" s="37">
        <v>32.5</v>
      </c>
      <c r="M21" s="38">
        <v>855.5</v>
      </c>
    </row>
    <row r="22" spans="1:13" ht="25" customHeight="1">
      <c r="A22" s="39"/>
      <c r="B22" s="45"/>
      <c r="C22" s="41" t="s">
        <v>546</v>
      </c>
      <c r="D22" s="42" t="s">
        <v>547</v>
      </c>
      <c r="E22" s="43">
        <v>15503.400000000001</v>
      </c>
      <c r="F22" s="176">
        <v>6976.5300000000007</v>
      </c>
      <c r="G22" s="196">
        <f>G12*(1+8%)</f>
        <v>18083.165760000004</v>
      </c>
      <c r="H22" s="197">
        <f t="shared" si="0"/>
        <v>8137.4245920000021</v>
      </c>
      <c r="I22" s="44" t="s">
        <v>19</v>
      </c>
      <c r="J22" s="35">
        <v>65</v>
      </c>
      <c r="K22" s="36">
        <v>65</v>
      </c>
      <c r="L22" s="37">
        <v>32.5</v>
      </c>
      <c r="M22" s="38">
        <v>855.5</v>
      </c>
    </row>
    <row r="23" spans="1:13" ht="25" customHeight="1">
      <c r="A23" s="39"/>
      <c r="B23" s="45"/>
      <c r="C23" s="41" t="s">
        <v>44</v>
      </c>
      <c r="D23" s="42" t="s">
        <v>548</v>
      </c>
      <c r="E23" s="43">
        <v>15503.400000000001</v>
      </c>
      <c r="F23" s="176">
        <v>6976.5300000000007</v>
      </c>
      <c r="G23" s="196">
        <f>G12*(1+8%)</f>
        <v>18083.165760000004</v>
      </c>
      <c r="H23" s="197">
        <f t="shared" si="0"/>
        <v>8137.4245920000021</v>
      </c>
      <c r="I23" s="44" t="s">
        <v>19</v>
      </c>
      <c r="J23" s="35">
        <v>65</v>
      </c>
      <c r="K23" s="36">
        <v>65</v>
      </c>
      <c r="L23" s="37">
        <v>32.5</v>
      </c>
      <c r="M23" s="38">
        <v>855.5</v>
      </c>
    </row>
    <row r="24" spans="1:13" ht="25" customHeight="1">
      <c r="A24" s="39"/>
      <c r="B24" s="45"/>
      <c r="C24" s="41" t="s">
        <v>549</v>
      </c>
      <c r="D24" s="42" t="s">
        <v>550</v>
      </c>
      <c r="E24" s="43">
        <v>15503.4</v>
      </c>
      <c r="F24" s="176">
        <v>6976.5300000000007</v>
      </c>
      <c r="G24" s="196">
        <f>G12*(1+8%)</f>
        <v>18083.165760000004</v>
      </c>
      <c r="H24" s="197">
        <f t="shared" si="0"/>
        <v>8137.4245920000021</v>
      </c>
      <c r="I24" s="44" t="s">
        <v>19</v>
      </c>
      <c r="J24" s="35">
        <v>65</v>
      </c>
      <c r="K24" s="36">
        <v>65</v>
      </c>
      <c r="L24" s="37">
        <v>32.5</v>
      </c>
      <c r="M24" s="38">
        <v>855.5</v>
      </c>
    </row>
    <row r="25" spans="1:13" ht="25" customHeight="1">
      <c r="A25" s="39"/>
      <c r="B25" s="45"/>
      <c r="C25" s="41" t="s">
        <v>551</v>
      </c>
      <c r="D25" s="42" t="s">
        <v>552</v>
      </c>
      <c r="E25" s="43">
        <v>15503.4</v>
      </c>
      <c r="F25" s="176">
        <v>6976.5300000000007</v>
      </c>
      <c r="G25" s="196">
        <f>G12*(1+8%)</f>
        <v>18083.165760000004</v>
      </c>
      <c r="H25" s="197">
        <f t="shared" si="0"/>
        <v>8137.4245920000021</v>
      </c>
      <c r="I25" s="44" t="s">
        <v>19</v>
      </c>
      <c r="J25" s="35">
        <v>65</v>
      </c>
      <c r="K25" s="36">
        <v>65</v>
      </c>
      <c r="L25" s="37">
        <v>32.5</v>
      </c>
      <c r="M25" s="38">
        <v>855.5</v>
      </c>
    </row>
    <row r="26" spans="1:13" ht="25" customHeight="1">
      <c r="A26" s="39"/>
      <c r="B26" s="45"/>
      <c r="C26" s="41" t="s">
        <v>553</v>
      </c>
      <c r="D26" s="42" t="s">
        <v>554</v>
      </c>
      <c r="E26" s="43">
        <v>15503.400000000001</v>
      </c>
      <c r="F26" s="176">
        <v>6976.5300000000007</v>
      </c>
      <c r="G26" s="196">
        <f>G12*(1+8%)</f>
        <v>18083.165760000004</v>
      </c>
      <c r="H26" s="197">
        <f t="shared" si="0"/>
        <v>8137.4245920000021</v>
      </c>
      <c r="I26" s="44" t="s">
        <v>19</v>
      </c>
      <c r="J26" s="35">
        <v>65</v>
      </c>
      <c r="K26" s="36">
        <v>65</v>
      </c>
      <c r="L26" s="37">
        <v>32.5</v>
      </c>
      <c r="M26" s="38">
        <v>855.5</v>
      </c>
    </row>
    <row r="27" spans="1:13" ht="25" customHeight="1">
      <c r="A27" s="39"/>
      <c r="B27" s="45"/>
      <c r="C27" s="41" t="s">
        <v>555</v>
      </c>
      <c r="D27" s="42" t="s">
        <v>556</v>
      </c>
      <c r="E27" s="230">
        <v>15503.4</v>
      </c>
      <c r="F27" s="176">
        <v>6976.5300000000007</v>
      </c>
      <c r="G27" s="196">
        <f>G12*(1+8%)</f>
        <v>18083.165760000004</v>
      </c>
      <c r="H27" s="197">
        <f t="shared" si="0"/>
        <v>8137.4245920000021</v>
      </c>
      <c r="I27" s="44" t="s">
        <v>19</v>
      </c>
      <c r="J27" s="35">
        <v>65</v>
      </c>
      <c r="K27" s="36">
        <v>65</v>
      </c>
      <c r="L27" s="37">
        <v>32.5</v>
      </c>
      <c r="M27" s="38">
        <v>855.5</v>
      </c>
    </row>
    <row r="28" spans="1:13" ht="25" customHeight="1">
      <c r="A28" s="39"/>
      <c r="B28" s="45"/>
      <c r="C28" s="41" t="s">
        <v>557</v>
      </c>
      <c r="D28" s="42" t="s">
        <v>558</v>
      </c>
      <c r="E28" s="43">
        <v>15503.400000000001</v>
      </c>
      <c r="F28" s="176">
        <v>6976.5300000000007</v>
      </c>
      <c r="G28" s="196">
        <f>G12*(1+8%)</f>
        <v>18083.165760000004</v>
      </c>
      <c r="H28" s="197">
        <f t="shared" si="0"/>
        <v>8137.4245920000021</v>
      </c>
      <c r="I28" s="44" t="s">
        <v>19</v>
      </c>
      <c r="J28" s="35">
        <v>65</v>
      </c>
      <c r="K28" s="36">
        <v>65</v>
      </c>
      <c r="L28" s="37">
        <v>32.5</v>
      </c>
      <c r="M28" s="38">
        <v>855.5</v>
      </c>
    </row>
    <row r="29" spans="1:13" ht="25" customHeight="1">
      <c r="A29" s="39"/>
      <c r="B29" s="45"/>
      <c r="C29" s="41" t="s">
        <v>559</v>
      </c>
      <c r="D29" s="42" t="s">
        <v>560</v>
      </c>
      <c r="E29" s="43">
        <v>15503.400000000001</v>
      </c>
      <c r="F29" s="176">
        <v>6976.5300000000007</v>
      </c>
      <c r="G29" s="196">
        <f>G12*(1+8%)</f>
        <v>18083.165760000004</v>
      </c>
      <c r="H29" s="197">
        <f t="shared" si="0"/>
        <v>8137.4245920000021</v>
      </c>
      <c r="I29" s="44" t="s">
        <v>19</v>
      </c>
      <c r="J29" s="35">
        <v>65</v>
      </c>
      <c r="K29" s="36">
        <v>65</v>
      </c>
      <c r="L29" s="37">
        <v>32.5</v>
      </c>
      <c r="M29" s="38">
        <v>855.5</v>
      </c>
    </row>
    <row r="30" spans="1:13" ht="25" customHeight="1">
      <c r="A30" s="39"/>
      <c r="B30" s="45"/>
      <c r="C30" s="41" t="s">
        <v>60</v>
      </c>
      <c r="D30" s="42" t="s">
        <v>59</v>
      </c>
      <c r="E30" s="43">
        <v>17053.740000000002</v>
      </c>
      <c r="F30" s="176">
        <v>7674.183</v>
      </c>
      <c r="G30" s="198">
        <f>G12*(1+15%)</f>
        <v>19255.2228</v>
      </c>
      <c r="H30" s="199">
        <f t="shared" ref="H30:H32" si="1">G30*(0.45)</f>
        <v>8664.8502599999993</v>
      </c>
      <c r="I30" s="49" t="s">
        <v>19</v>
      </c>
      <c r="J30" s="35">
        <v>65</v>
      </c>
      <c r="K30" s="36">
        <v>65</v>
      </c>
      <c r="L30" s="37">
        <v>32.5</v>
      </c>
      <c r="M30" s="38">
        <v>855.5</v>
      </c>
    </row>
    <row r="31" spans="1:13" ht="25" customHeight="1">
      <c r="A31" s="39"/>
      <c r="B31" s="45"/>
      <c r="C31" s="41" t="s">
        <v>58</v>
      </c>
      <c r="D31" s="42" t="s">
        <v>59</v>
      </c>
      <c r="E31" s="43">
        <v>17053.740000000002</v>
      </c>
      <c r="F31" s="176">
        <v>7674.183</v>
      </c>
      <c r="G31" s="198">
        <f>G12*(1+15%)</f>
        <v>19255.2228</v>
      </c>
      <c r="H31" s="199">
        <f t="shared" ref="H31" si="2">G31*(0.45)</f>
        <v>8664.8502599999993</v>
      </c>
      <c r="I31" s="44" t="s">
        <v>19</v>
      </c>
      <c r="J31" s="35"/>
      <c r="K31" s="36"/>
      <c r="L31" s="37"/>
      <c r="M31" s="38"/>
    </row>
    <row r="32" spans="1:13" ht="25" customHeight="1" thickBot="1">
      <c r="A32" s="50"/>
      <c r="B32" s="51"/>
      <c r="C32" s="180" t="s">
        <v>62</v>
      </c>
      <c r="D32" s="181" t="s">
        <v>59</v>
      </c>
      <c r="E32" s="182"/>
      <c r="F32" s="187"/>
      <c r="G32" s="200">
        <f>G12*(1+20%)</f>
        <v>20092.406400000003</v>
      </c>
      <c r="H32" s="201">
        <f t="shared" si="1"/>
        <v>9041.5828800000018</v>
      </c>
      <c r="I32" s="98" t="s">
        <v>19</v>
      </c>
      <c r="J32" s="35">
        <v>65</v>
      </c>
      <c r="K32" s="36">
        <v>65</v>
      </c>
      <c r="L32" s="37">
        <v>32.5</v>
      </c>
      <c r="M32" s="38">
        <v>855.5</v>
      </c>
    </row>
    <row r="33" spans="1:13" ht="25" customHeight="1">
      <c r="A33" s="27"/>
      <c r="B33" s="168" t="s">
        <v>63</v>
      </c>
      <c r="C33" s="58" t="s">
        <v>17</v>
      </c>
      <c r="D33" s="59" t="s">
        <v>561</v>
      </c>
      <c r="E33" s="62">
        <v>10021</v>
      </c>
      <c r="F33" s="174">
        <v>4509.4500000000007</v>
      </c>
      <c r="G33" s="194">
        <f>E33*(1+8%)</f>
        <v>10822.68</v>
      </c>
      <c r="H33" s="195">
        <f t="shared" ref="H33:H50" si="3">G33*(0.45)</f>
        <v>4870.2060000000001</v>
      </c>
      <c r="I33" s="189" t="s">
        <v>65</v>
      </c>
      <c r="J33" s="63">
        <v>75.8</v>
      </c>
      <c r="K33" s="60">
        <v>39</v>
      </c>
      <c r="L33" s="61">
        <v>29.6</v>
      </c>
      <c r="M33" s="64">
        <v>640</v>
      </c>
    </row>
    <row r="34" spans="1:13" ht="25" customHeight="1">
      <c r="A34" s="39"/>
      <c r="B34" s="65" t="s">
        <v>20</v>
      </c>
      <c r="C34" s="41" t="s">
        <v>34</v>
      </c>
      <c r="D34" s="42" t="s">
        <v>562</v>
      </c>
      <c r="E34" s="74">
        <v>11023.1</v>
      </c>
      <c r="F34" s="176">
        <v>4960.3950000000004</v>
      </c>
      <c r="G34" s="196">
        <f>G33*(1+15%)</f>
        <v>12446.081999999999</v>
      </c>
      <c r="H34" s="197">
        <f t="shared" si="3"/>
        <v>5600.7368999999999</v>
      </c>
      <c r="I34" s="44" t="s">
        <v>19</v>
      </c>
      <c r="J34" s="71">
        <f>J33</f>
        <v>75.8</v>
      </c>
      <c r="K34" s="68">
        <f>K33</f>
        <v>39</v>
      </c>
      <c r="L34" s="69">
        <f>L33</f>
        <v>29.6</v>
      </c>
      <c r="M34" s="72">
        <f>M33</f>
        <v>640</v>
      </c>
    </row>
    <row r="35" spans="1:13" ht="25" customHeight="1">
      <c r="A35" s="39"/>
      <c r="B35" s="73"/>
      <c r="C35" s="41" t="s">
        <v>42</v>
      </c>
      <c r="D35" s="42" t="s">
        <v>563</v>
      </c>
      <c r="E35" s="74">
        <v>12025.2</v>
      </c>
      <c r="F35" s="176">
        <v>5405.84</v>
      </c>
      <c r="G35" s="196">
        <f>G33*(1+15%)</f>
        <v>12446.081999999999</v>
      </c>
      <c r="H35" s="197">
        <f t="shared" si="3"/>
        <v>5600.7368999999999</v>
      </c>
      <c r="I35" s="44" t="s">
        <v>19</v>
      </c>
      <c r="J35" s="46">
        <f t="shared" ref="J35:M50" si="4">J34</f>
        <v>75.8</v>
      </c>
      <c r="K35" s="47">
        <f t="shared" si="4"/>
        <v>39</v>
      </c>
      <c r="L35" s="48">
        <f t="shared" si="4"/>
        <v>29.6</v>
      </c>
      <c r="M35" s="75">
        <f t="shared" si="4"/>
        <v>640</v>
      </c>
    </row>
    <row r="36" spans="1:13" ht="25" customHeight="1">
      <c r="A36" s="39"/>
      <c r="B36" s="65" t="s">
        <v>564</v>
      </c>
      <c r="C36" s="41" t="s">
        <v>538</v>
      </c>
      <c r="D36" s="42" t="s">
        <v>565</v>
      </c>
      <c r="E36" s="74">
        <v>12025.2</v>
      </c>
      <c r="F36" s="176">
        <v>5405.84</v>
      </c>
      <c r="G36" s="196">
        <f>G33*(1+15%)</f>
        <v>12446.081999999999</v>
      </c>
      <c r="H36" s="197">
        <f t="shared" si="3"/>
        <v>5600.7368999999999</v>
      </c>
      <c r="I36" s="44" t="s">
        <v>19</v>
      </c>
      <c r="J36" s="46">
        <f t="shared" si="4"/>
        <v>75.8</v>
      </c>
      <c r="K36" s="47">
        <f t="shared" si="4"/>
        <v>39</v>
      </c>
      <c r="L36" s="48">
        <f t="shared" si="4"/>
        <v>29.6</v>
      </c>
      <c r="M36" s="75">
        <f t="shared" si="4"/>
        <v>640</v>
      </c>
    </row>
    <row r="37" spans="1:13" ht="25" customHeight="1">
      <c r="A37" s="39"/>
      <c r="B37" s="73"/>
      <c r="C37" s="41" t="s">
        <v>32</v>
      </c>
      <c r="D37" s="42" t="s">
        <v>566</v>
      </c>
      <c r="E37" s="74">
        <v>12025.2</v>
      </c>
      <c r="F37" s="176">
        <v>5405.84</v>
      </c>
      <c r="G37" s="196">
        <f>G33*(1+15%)</f>
        <v>12446.081999999999</v>
      </c>
      <c r="H37" s="197">
        <f t="shared" si="3"/>
        <v>5600.7368999999999</v>
      </c>
      <c r="I37" s="44" t="s">
        <v>19</v>
      </c>
      <c r="J37" s="46">
        <f t="shared" si="4"/>
        <v>75.8</v>
      </c>
      <c r="K37" s="47">
        <f t="shared" si="4"/>
        <v>39</v>
      </c>
      <c r="L37" s="48">
        <f t="shared" si="4"/>
        <v>29.6</v>
      </c>
      <c r="M37" s="75">
        <f t="shared" si="4"/>
        <v>640</v>
      </c>
    </row>
    <row r="38" spans="1:13" ht="25" customHeight="1">
      <c r="A38" s="39"/>
      <c r="B38" s="73"/>
      <c r="C38" s="41" t="s">
        <v>30</v>
      </c>
      <c r="D38" s="42" t="s">
        <v>567</v>
      </c>
      <c r="E38" s="74">
        <v>12025.2</v>
      </c>
      <c r="F38" s="176">
        <v>5405.84</v>
      </c>
      <c r="G38" s="196">
        <f>G33*(1+15%)</f>
        <v>12446.081999999999</v>
      </c>
      <c r="H38" s="197">
        <f t="shared" si="3"/>
        <v>5600.7368999999999</v>
      </c>
      <c r="I38" s="44" t="s">
        <v>19</v>
      </c>
      <c r="J38" s="46">
        <f t="shared" si="4"/>
        <v>75.8</v>
      </c>
      <c r="K38" s="47">
        <f t="shared" si="4"/>
        <v>39</v>
      </c>
      <c r="L38" s="48">
        <f t="shared" si="4"/>
        <v>29.6</v>
      </c>
      <c r="M38" s="75">
        <f t="shared" si="4"/>
        <v>640</v>
      </c>
    </row>
    <row r="39" spans="1:13" ht="25" customHeight="1">
      <c r="A39" s="39"/>
      <c r="B39" s="73"/>
      <c r="C39" s="41" t="s">
        <v>40</v>
      </c>
      <c r="D39" s="42" t="s">
        <v>568</v>
      </c>
      <c r="E39" s="74">
        <v>12025.2</v>
      </c>
      <c r="F39" s="176">
        <v>5405.84</v>
      </c>
      <c r="G39" s="196">
        <f>G33*(1+15%)</f>
        <v>12446.081999999999</v>
      </c>
      <c r="H39" s="197">
        <f t="shared" si="3"/>
        <v>5600.7368999999999</v>
      </c>
      <c r="I39" s="44" t="s">
        <v>19</v>
      </c>
      <c r="J39" s="46">
        <f t="shared" si="4"/>
        <v>75.8</v>
      </c>
      <c r="K39" s="47">
        <f t="shared" si="4"/>
        <v>39</v>
      </c>
      <c r="L39" s="48">
        <f t="shared" si="4"/>
        <v>29.6</v>
      </c>
      <c r="M39" s="75">
        <f t="shared" si="4"/>
        <v>640</v>
      </c>
    </row>
    <row r="40" spans="1:13" ht="25" customHeight="1">
      <c r="A40" s="39"/>
      <c r="B40" s="73"/>
      <c r="C40" s="41" t="s">
        <v>21</v>
      </c>
      <c r="D40" s="42" t="s">
        <v>67</v>
      </c>
      <c r="E40" s="74">
        <v>12025.2</v>
      </c>
      <c r="F40" s="176">
        <v>5405.84</v>
      </c>
      <c r="G40" s="196">
        <f>G33*(1+15%)</f>
        <v>12446.081999999999</v>
      </c>
      <c r="H40" s="197">
        <f t="shared" si="3"/>
        <v>5600.7368999999999</v>
      </c>
      <c r="I40" s="44" t="s">
        <v>19</v>
      </c>
      <c r="J40" s="46">
        <f t="shared" si="4"/>
        <v>75.8</v>
      </c>
      <c r="K40" s="47">
        <f t="shared" si="4"/>
        <v>39</v>
      </c>
      <c r="L40" s="48">
        <f t="shared" si="4"/>
        <v>29.6</v>
      </c>
      <c r="M40" s="75">
        <f t="shared" si="4"/>
        <v>640</v>
      </c>
    </row>
    <row r="41" spans="1:13" ht="25" customHeight="1">
      <c r="A41" s="39"/>
      <c r="B41" s="73"/>
      <c r="C41" s="41" t="s">
        <v>543</v>
      </c>
      <c r="D41" s="42" t="s">
        <v>569</v>
      </c>
      <c r="E41" s="74">
        <v>12025.2</v>
      </c>
      <c r="F41" s="176">
        <v>5405.84</v>
      </c>
      <c r="G41" s="196">
        <f>G33*(1+15%)</f>
        <v>12446.081999999999</v>
      </c>
      <c r="H41" s="197">
        <f t="shared" si="3"/>
        <v>5600.7368999999999</v>
      </c>
      <c r="I41" s="44" t="s">
        <v>19</v>
      </c>
      <c r="J41" s="46">
        <f t="shared" si="4"/>
        <v>75.8</v>
      </c>
      <c r="K41" s="47">
        <f t="shared" si="4"/>
        <v>39</v>
      </c>
      <c r="L41" s="48">
        <f t="shared" si="4"/>
        <v>29.6</v>
      </c>
      <c r="M41" s="75">
        <f t="shared" si="4"/>
        <v>640</v>
      </c>
    </row>
    <row r="42" spans="1:13" ht="25" customHeight="1">
      <c r="A42" s="39"/>
      <c r="B42" s="73"/>
      <c r="C42" s="41" t="s">
        <v>23</v>
      </c>
      <c r="D42" s="42" t="s">
        <v>570</v>
      </c>
      <c r="E42" s="74">
        <v>12025.2</v>
      </c>
      <c r="F42" s="176">
        <v>5405.84</v>
      </c>
      <c r="G42" s="196">
        <f>G33*(1+15%)</f>
        <v>12446.081999999999</v>
      </c>
      <c r="H42" s="197">
        <f t="shared" si="3"/>
        <v>5600.7368999999999</v>
      </c>
      <c r="I42" s="44" t="s">
        <v>19</v>
      </c>
      <c r="J42" s="46">
        <f t="shared" si="4"/>
        <v>75.8</v>
      </c>
      <c r="K42" s="47">
        <f t="shared" si="4"/>
        <v>39</v>
      </c>
      <c r="L42" s="48">
        <f t="shared" si="4"/>
        <v>29.6</v>
      </c>
      <c r="M42" s="75">
        <f t="shared" si="4"/>
        <v>640</v>
      </c>
    </row>
    <row r="43" spans="1:13" ht="25" customHeight="1">
      <c r="A43" s="39"/>
      <c r="B43" s="73"/>
      <c r="C43" s="41" t="s">
        <v>546</v>
      </c>
      <c r="D43" s="42" t="s">
        <v>571</v>
      </c>
      <c r="E43" s="74">
        <v>12025.2</v>
      </c>
      <c r="F43" s="176">
        <v>5405.84</v>
      </c>
      <c r="G43" s="196">
        <f>G33*(1+15%)</f>
        <v>12446.081999999999</v>
      </c>
      <c r="H43" s="197">
        <f t="shared" si="3"/>
        <v>5600.7368999999999</v>
      </c>
      <c r="I43" s="44" t="s">
        <v>19</v>
      </c>
      <c r="J43" s="46">
        <f t="shared" si="4"/>
        <v>75.8</v>
      </c>
      <c r="K43" s="47">
        <f t="shared" si="4"/>
        <v>39</v>
      </c>
      <c r="L43" s="48">
        <f t="shared" si="4"/>
        <v>29.6</v>
      </c>
      <c r="M43" s="75">
        <f t="shared" si="4"/>
        <v>640</v>
      </c>
    </row>
    <row r="44" spans="1:13" ht="25" customHeight="1">
      <c r="A44" s="39"/>
      <c r="B44" s="73"/>
      <c r="C44" s="76" t="s">
        <v>44</v>
      </c>
      <c r="D44" s="77" t="s">
        <v>572</v>
      </c>
      <c r="E44" s="80">
        <v>12025.2</v>
      </c>
      <c r="F44" s="177">
        <v>5405.84</v>
      </c>
      <c r="G44" s="196">
        <f>G33*(1+15%)</f>
        <v>12446.081999999999</v>
      </c>
      <c r="H44" s="197">
        <f t="shared" si="3"/>
        <v>5600.7368999999999</v>
      </c>
      <c r="I44" s="91" t="s">
        <v>19</v>
      </c>
      <c r="J44" s="46">
        <f t="shared" si="4"/>
        <v>75.8</v>
      </c>
      <c r="K44" s="47">
        <f t="shared" si="4"/>
        <v>39</v>
      </c>
      <c r="L44" s="48">
        <f t="shared" si="4"/>
        <v>29.6</v>
      </c>
      <c r="M44" s="75">
        <f t="shared" si="4"/>
        <v>640</v>
      </c>
    </row>
    <row r="45" spans="1:13" ht="25" customHeight="1">
      <c r="A45" s="39"/>
      <c r="B45" s="73"/>
      <c r="C45" s="41" t="s">
        <v>549</v>
      </c>
      <c r="D45" s="42" t="s">
        <v>573</v>
      </c>
      <c r="E45" s="74">
        <v>12025.2</v>
      </c>
      <c r="F45" s="176">
        <v>5405.84</v>
      </c>
      <c r="G45" s="196">
        <f>G33*(1+15%)</f>
        <v>12446.081999999999</v>
      </c>
      <c r="H45" s="197">
        <f t="shared" si="3"/>
        <v>5600.7368999999999</v>
      </c>
      <c r="I45" s="44" t="s">
        <v>19</v>
      </c>
      <c r="J45" s="46">
        <f t="shared" si="4"/>
        <v>75.8</v>
      </c>
      <c r="K45" s="47">
        <f t="shared" si="4"/>
        <v>39</v>
      </c>
      <c r="L45" s="48">
        <f t="shared" si="4"/>
        <v>29.6</v>
      </c>
      <c r="M45" s="75">
        <f t="shared" si="4"/>
        <v>640</v>
      </c>
    </row>
    <row r="46" spans="1:13" ht="25" customHeight="1">
      <c r="A46" s="39"/>
      <c r="B46" s="73"/>
      <c r="C46" s="41" t="s">
        <v>551</v>
      </c>
      <c r="D46" s="42" t="s">
        <v>574</v>
      </c>
      <c r="E46" s="74">
        <v>12025.2</v>
      </c>
      <c r="F46" s="176">
        <v>5405.84</v>
      </c>
      <c r="G46" s="196">
        <f>G33*(1+15%)</f>
        <v>12446.081999999999</v>
      </c>
      <c r="H46" s="197">
        <f t="shared" si="3"/>
        <v>5600.7368999999999</v>
      </c>
      <c r="I46" s="44" t="s">
        <v>19</v>
      </c>
      <c r="J46" s="46">
        <f t="shared" si="4"/>
        <v>75.8</v>
      </c>
      <c r="K46" s="47">
        <f t="shared" si="4"/>
        <v>39</v>
      </c>
      <c r="L46" s="48">
        <f t="shared" si="4"/>
        <v>29.6</v>
      </c>
      <c r="M46" s="75">
        <f t="shared" si="4"/>
        <v>640</v>
      </c>
    </row>
    <row r="47" spans="1:13" ht="25" customHeight="1">
      <c r="A47" s="39"/>
      <c r="B47" s="73"/>
      <c r="C47" s="41" t="s">
        <v>553</v>
      </c>
      <c r="D47" s="42" t="s">
        <v>575</v>
      </c>
      <c r="E47" s="74">
        <v>12025.2</v>
      </c>
      <c r="F47" s="176">
        <v>5405.84</v>
      </c>
      <c r="G47" s="196">
        <f>G33*(1+15%)</f>
        <v>12446.081999999999</v>
      </c>
      <c r="H47" s="197">
        <f t="shared" si="3"/>
        <v>5600.7368999999999</v>
      </c>
      <c r="I47" s="44" t="s">
        <v>19</v>
      </c>
      <c r="J47" s="46">
        <f t="shared" si="4"/>
        <v>75.8</v>
      </c>
      <c r="K47" s="47">
        <f t="shared" si="4"/>
        <v>39</v>
      </c>
      <c r="L47" s="48">
        <f t="shared" si="4"/>
        <v>29.6</v>
      </c>
      <c r="M47" s="75">
        <f t="shared" si="4"/>
        <v>640</v>
      </c>
    </row>
    <row r="48" spans="1:13" ht="25" customHeight="1">
      <c r="A48" s="39"/>
      <c r="B48" s="73"/>
      <c r="C48" s="41" t="s">
        <v>555</v>
      </c>
      <c r="D48" s="42" t="s">
        <v>576</v>
      </c>
      <c r="E48" s="74">
        <v>12025.2</v>
      </c>
      <c r="F48" s="176">
        <v>5405.84</v>
      </c>
      <c r="G48" s="196">
        <f>G33*(1+15%)</f>
        <v>12446.081999999999</v>
      </c>
      <c r="H48" s="197">
        <f t="shared" si="3"/>
        <v>5600.7368999999999</v>
      </c>
      <c r="I48" s="44" t="s">
        <v>19</v>
      </c>
      <c r="J48" s="46">
        <f t="shared" si="4"/>
        <v>75.8</v>
      </c>
      <c r="K48" s="47">
        <f t="shared" si="4"/>
        <v>39</v>
      </c>
      <c r="L48" s="48">
        <f t="shared" si="4"/>
        <v>29.6</v>
      </c>
      <c r="M48" s="75">
        <f t="shared" si="4"/>
        <v>640</v>
      </c>
    </row>
    <row r="49" spans="1:13" ht="25" customHeight="1">
      <c r="A49" s="39"/>
      <c r="B49" s="73"/>
      <c r="C49" s="41" t="s">
        <v>557</v>
      </c>
      <c r="D49" s="42" t="s">
        <v>577</v>
      </c>
      <c r="E49" s="74">
        <v>12025.2</v>
      </c>
      <c r="F49" s="176">
        <v>5405.84</v>
      </c>
      <c r="G49" s="196">
        <f>G33*(1+15%)</f>
        <v>12446.081999999999</v>
      </c>
      <c r="H49" s="197">
        <f t="shared" si="3"/>
        <v>5600.7368999999999</v>
      </c>
      <c r="I49" s="44" t="s">
        <v>19</v>
      </c>
      <c r="J49" s="46">
        <f t="shared" si="4"/>
        <v>75.8</v>
      </c>
      <c r="K49" s="47">
        <f t="shared" si="4"/>
        <v>39</v>
      </c>
      <c r="L49" s="48">
        <f t="shared" si="4"/>
        <v>29.6</v>
      </c>
      <c r="M49" s="75">
        <f t="shared" si="4"/>
        <v>640</v>
      </c>
    </row>
    <row r="50" spans="1:13" ht="25" customHeight="1">
      <c r="A50" s="39"/>
      <c r="B50" s="73"/>
      <c r="C50" s="41" t="s">
        <v>559</v>
      </c>
      <c r="D50" s="42" t="s">
        <v>578</v>
      </c>
      <c r="E50" s="80">
        <v>12025.2</v>
      </c>
      <c r="F50" s="177">
        <v>5405.84</v>
      </c>
      <c r="G50" s="196">
        <f>G33*(1+15%)</f>
        <v>12446.081999999999</v>
      </c>
      <c r="H50" s="197">
        <f t="shared" si="3"/>
        <v>5600.7368999999999</v>
      </c>
      <c r="I50" s="91" t="s">
        <v>19</v>
      </c>
      <c r="J50" s="46">
        <f t="shared" si="4"/>
        <v>75.8</v>
      </c>
      <c r="K50" s="47">
        <f t="shared" si="4"/>
        <v>39</v>
      </c>
      <c r="L50" s="48">
        <f t="shared" si="4"/>
        <v>29.6</v>
      </c>
      <c r="M50" s="75">
        <f t="shared" si="4"/>
        <v>640</v>
      </c>
    </row>
    <row r="51" spans="1:13" ht="25" customHeight="1">
      <c r="A51" s="39"/>
      <c r="B51" s="73"/>
      <c r="C51" s="41" t="s">
        <v>60</v>
      </c>
      <c r="D51" s="42" t="s">
        <v>59</v>
      </c>
      <c r="E51" s="74">
        <v>13227.720000000001</v>
      </c>
      <c r="F51" s="176">
        <v>5952.4740000000011</v>
      </c>
      <c r="G51" s="198">
        <f>G33*(1+25%)</f>
        <v>13528.35</v>
      </c>
      <c r="H51" s="199">
        <f t="shared" ref="H51" si="5">G51*(0.45)</f>
        <v>6087.7575000000006</v>
      </c>
      <c r="I51" s="44" t="s">
        <v>19</v>
      </c>
      <c r="J51" s="46">
        <f>J44</f>
        <v>75.8</v>
      </c>
      <c r="K51" s="47">
        <f>K44</f>
        <v>39</v>
      </c>
      <c r="L51" s="48">
        <f>L44</f>
        <v>29.6</v>
      </c>
      <c r="M51" s="75">
        <f>M44</f>
        <v>640</v>
      </c>
    </row>
    <row r="52" spans="1:13" ht="25" customHeight="1" thickBot="1">
      <c r="A52" s="39"/>
      <c r="B52" s="73"/>
      <c r="C52" s="52" t="s">
        <v>58</v>
      </c>
      <c r="D52" s="53" t="s">
        <v>59</v>
      </c>
      <c r="E52" s="84">
        <v>13227.720000000001</v>
      </c>
      <c r="F52" s="178">
        <v>5952.4740000000011</v>
      </c>
      <c r="G52" s="198">
        <f>G33*(1+25%)</f>
        <v>13528.35</v>
      </c>
      <c r="H52" s="199">
        <f t="shared" ref="H52" si="6">G52*(0.45)</f>
        <v>6087.7575000000006</v>
      </c>
      <c r="I52" s="57" t="s">
        <v>19</v>
      </c>
      <c r="J52" s="101"/>
      <c r="K52" s="78"/>
      <c r="L52" s="79"/>
      <c r="M52" s="104"/>
    </row>
    <row r="53" spans="1:13" ht="25" customHeight="1">
      <c r="A53" s="27"/>
      <c r="B53" s="167" t="s">
        <v>86</v>
      </c>
      <c r="C53" s="28" t="s">
        <v>17</v>
      </c>
      <c r="D53" s="29" t="s">
        <v>579</v>
      </c>
      <c r="E53" s="33">
        <v>14071.2</v>
      </c>
      <c r="F53" s="188">
        <v>6332.04</v>
      </c>
      <c r="G53" s="194">
        <f>E53*(1+8%)</f>
        <v>15196.896000000002</v>
      </c>
      <c r="H53" s="195">
        <f t="shared" ref="H53:H70" si="7">G53*(0.45)</f>
        <v>6838.6032000000014</v>
      </c>
      <c r="I53" s="34" t="s">
        <v>19</v>
      </c>
      <c r="J53" s="30">
        <v>83</v>
      </c>
      <c r="K53" s="31">
        <v>60</v>
      </c>
      <c r="L53" s="32">
        <v>30.5</v>
      </c>
      <c r="M53" s="87">
        <v>538</v>
      </c>
    </row>
    <row r="54" spans="1:13" ht="25" customHeight="1">
      <c r="A54" s="39"/>
      <c r="B54" s="40" t="s">
        <v>20</v>
      </c>
      <c r="C54" s="41" t="s">
        <v>34</v>
      </c>
      <c r="D54" s="42" t="s">
        <v>580</v>
      </c>
      <c r="E54" s="43">
        <v>14071.2</v>
      </c>
      <c r="F54" s="176">
        <v>6332.04</v>
      </c>
      <c r="G54" s="196">
        <f>G53*(1+8%)</f>
        <v>16412.647680000005</v>
      </c>
      <c r="H54" s="197">
        <f t="shared" si="7"/>
        <v>7385.6914560000023</v>
      </c>
      <c r="I54" s="44" t="s">
        <v>19</v>
      </c>
      <c r="J54" s="46">
        <f t="shared" ref="J54:J70" si="8">J53</f>
        <v>83</v>
      </c>
      <c r="K54" s="47">
        <f t="shared" ref="K54:K70" si="9">K53</f>
        <v>60</v>
      </c>
      <c r="L54" s="48">
        <f t="shared" ref="L54:L70" si="10">L53</f>
        <v>30.5</v>
      </c>
      <c r="M54" s="88">
        <f t="shared" ref="M54:M70" si="11">M53</f>
        <v>538</v>
      </c>
    </row>
    <row r="55" spans="1:13" ht="25" customHeight="1">
      <c r="A55" s="39"/>
      <c r="B55" s="45"/>
      <c r="C55" s="41" t="s">
        <v>42</v>
      </c>
      <c r="D55" s="42" t="s">
        <v>581</v>
      </c>
      <c r="E55" s="43">
        <v>14071.2</v>
      </c>
      <c r="F55" s="176">
        <v>6332.04</v>
      </c>
      <c r="G55" s="196">
        <f>G53*(1+8%)</f>
        <v>16412.647680000005</v>
      </c>
      <c r="H55" s="197">
        <f t="shared" si="7"/>
        <v>7385.6914560000023</v>
      </c>
      <c r="I55" s="44" t="s">
        <v>19</v>
      </c>
      <c r="J55" s="46">
        <f t="shared" si="8"/>
        <v>83</v>
      </c>
      <c r="K55" s="47">
        <f t="shared" si="9"/>
        <v>60</v>
      </c>
      <c r="L55" s="48">
        <f t="shared" si="10"/>
        <v>30.5</v>
      </c>
      <c r="M55" s="88">
        <f t="shared" si="11"/>
        <v>538</v>
      </c>
    </row>
    <row r="56" spans="1:13" ht="25" customHeight="1">
      <c r="A56" s="39"/>
      <c r="B56" s="40" t="s">
        <v>90</v>
      </c>
      <c r="C56" s="41" t="s">
        <v>538</v>
      </c>
      <c r="D56" s="42" t="s">
        <v>582</v>
      </c>
      <c r="E56" s="43">
        <v>14071.2</v>
      </c>
      <c r="F56" s="176">
        <v>6332.04</v>
      </c>
      <c r="G56" s="196">
        <f>G53*(1+8%)</f>
        <v>16412.647680000005</v>
      </c>
      <c r="H56" s="197">
        <f t="shared" si="7"/>
        <v>7385.6914560000023</v>
      </c>
      <c r="I56" s="44" t="s">
        <v>19</v>
      </c>
      <c r="J56" s="46">
        <f t="shared" si="8"/>
        <v>83</v>
      </c>
      <c r="K56" s="47">
        <f t="shared" si="9"/>
        <v>60</v>
      </c>
      <c r="L56" s="48">
        <f t="shared" si="10"/>
        <v>30.5</v>
      </c>
      <c r="M56" s="88">
        <f t="shared" si="11"/>
        <v>538</v>
      </c>
    </row>
    <row r="57" spans="1:13" ht="25" customHeight="1">
      <c r="A57" s="39"/>
      <c r="B57" s="45"/>
      <c r="C57" s="41" t="s">
        <v>32</v>
      </c>
      <c r="D57" s="42" t="s">
        <v>583</v>
      </c>
      <c r="E57" s="43">
        <v>14071.2</v>
      </c>
      <c r="F57" s="176">
        <v>6332.04</v>
      </c>
      <c r="G57" s="196">
        <f>G53*(1+8%)</f>
        <v>16412.647680000005</v>
      </c>
      <c r="H57" s="197">
        <f t="shared" si="7"/>
        <v>7385.6914560000023</v>
      </c>
      <c r="I57" s="44" t="s">
        <v>19</v>
      </c>
      <c r="J57" s="46">
        <f t="shared" si="8"/>
        <v>83</v>
      </c>
      <c r="K57" s="47">
        <f t="shared" si="9"/>
        <v>60</v>
      </c>
      <c r="L57" s="48">
        <f t="shared" si="10"/>
        <v>30.5</v>
      </c>
      <c r="M57" s="88">
        <f t="shared" si="11"/>
        <v>538</v>
      </c>
    </row>
    <row r="58" spans="1:13" ht="25" customHeight="1">
      <c r="A58" s="39"/>
      <c r="B58" s="45"/>
      <c r="C58" s="41" t="s">
        <v>30</v>
      </c>
      <c r="D58" s="42" t="s">
        <v>584</v>
      </c>
      <c r="E58" s="43">
        <v>14071.2</v>
      </c>
      <c r="F58" s="176">
        <v>6332.04</v>
      </c>
      <c r="G58" s="196">
        <f>G53*(1+8%)</f>
        <v>16412.647680000005</v>
      </c>
      <c r="H58" s="197">
        <f t="shared" si="7"/>
        <v>7385.6914560000023</v>
      </c>
      <c r="I58" s="44" t="s">
        <v>19</v>
      </c>
      <c r="J58" s="46">
        <f t="shared" si="8"/>
        <v>83</v>
      </c>
      <c r="K58" s="47">
        <f t="shared" si="9"/>
        <v>60</v>
      </c>
      <c r="L58" s="48">
        <f t="shared" si="10"/>
        <v>30.5</v>
      </c>
      <c r="M58" s="88">
        <f t="shared" si="11"/>
        <v>538</v>
      </c>
    </row>
    <row r="59" spans="1:13" ht="25" customHeight="1">
      <c r="A59" s="39"/>
      <c r="B59" s="45"/>
      <c r="C59" s="41" t="s">
        <v>40</v>
      </c>
      <c r="D59" s="42" t="s">
        <v>585</v>
      </c>
      <c r="E59" s="43">
        <v>14071.2</v>
      </c>
      <c r="F59" s="176">
        <v>6332.04</v>
      </c>
      <c r="G59" s="196">
        <f>G53*(1+8%)</f>
        <v>16412.647680000005</v>
      </c>
      <c r="H59" s="197">
        <f t="shared" si="7"/>
        <v>7385.6914560000023</v>
      </c>
      <c r="I59" s="44" t="s">
        <v>19</v>
      </c>
      <c r="J59" s="46">
        <f t="shared" si="8"/>
        <v>83</v>
      </c>
      <c r="K59" s="47">
        <f t="shared" si="9"/>
        <v>60</v>
      </c>
      <c r="L59" s="48">
        <f t="shared" si="10"/>
        <v>30.5</v>
      </c>
      <c r="M59" s="88">
        <f t="shared" si="11"/>
        <v>538</v>
      </c>
    </row>
    <row r="60" spans="1:13" ht="25" customHeight="1">
      <c r="A60" s="39"/>
      <c r="B60" s="45"/>
      <c r="C60" s="41" t="s">
        <v>21</v>
      </c>
      <c r="D60" s="42" t="s">
        <v>88</v>
      </c>
      <c r="E60" s="43">
        <v>14071.2</v>
      </c>
      <c r="F60" s="176">
        <v>6332.04</v>
      </c>
      <c r="G60" s="196">
        <f>G53*(1+8%)</f>
        <v>16412.647680000005</v>
      </c>
      <c r="H60" s="197">
        <f t="shared" si="7"/>
        <v>7385.6914560000023</v>
      </c>
      <c r="I60" s="44" t="s">
        <v>19</v>
      </c>
      <c r="J60" s="46">
        <f t="shared" si="8"/>
        <v>83</v>
      </c>
      <c r="K60" s="47">
        <f t="shared" si="9"/>
        <v>60</v>
      </c>
      <c r="L60" s="48">
        <f t="shared" si="10"/>
        <v>30.5</v>
      </c>
      <c r="M60" s="88">
        <f t="shared" si="11"/>
        <v>538</v>
      </c>
    </row>
    <row r="61" spans="1:13" ht="25" customHeight="1">
      <c r="A61" s="39"/>
      <c r="B61" s="45"/>
      <c r="C61" s="41" t="s">
        <v>543</v>
      </c>
      <c r="D61" s="42" t="s">
        <v>586</v>
      </c>
      <c r="E61" s="43">
        <v>14071.2</v>
      </c>
      <c r="F61" s="176">
        <v>6332.04</v>
      </c>
      <c r="G61" s="196">
        <f>G53*(1+8%)</f>
        <v>16412.647680000005</v>
      </c>
      <c r="H61" s="197">
        <f t="shared" si="7"/>
        <v>7385.6914560000023</v>
      </c>
      <c r="I61" s="44" t="s">
        <v>19</v>
      </c>
      <c r="J61" s="46">
        <f t="shared" si="8"/>
        <v>83</v>
      </c>
      <c r="K61" s="47">
        <f t="shared" si="9"/>
        <v>60</v>
      </c>
      <c r="L61" s="48">
        <f t="shared" si="10"/>
        <v>30.5</v>
      </c>
      <c r="M61" s="88">
        <f t="shared" si="11"/>
        <v>538</v>
      </c>
    </row>
    <row r="62" spans="1:13" ht="25" customHeight="1">
      <c r="A62" s="39"/>
      <c r="B62" s="45"/>
      <c r="C62" s="41" t="s">
        <v>23</v>
      </c>
      <c r="D62" s="42" t="s">
        <v>587</v>
      </c>
      <c r="E62" s="43">
        <v>14071.2</v>
      </c>
      <c r="F62" s="176">
        <v>6332.04</v>
      </c>
      <c r="G62" s="196">
        <f>G53*(1+8%)</f>
        <v>16412.647680000005</v>
      </c>
      <c r="H62" s="197">
        <f t="shared" si="7"/>
        <v>7385.6914560000023</v>
      </c>
      <c r="I62" s="44" t="s">
        <v>19</v>
      </c>
      <c r="J62" s="46">
        <f t="shared" si="8"/>
        <v>83</v>
      </c>
      <c r="K62" s="47">
        <f t="shared" si="9"/>
        <v>60</v>
      </c>
      <c r="L62" s="48">
        <f t="shared" si="10"/>
        <v>30.5</v>
      </c>
      <c r="M62" s="88">
        <f t="shared" si="11"/>
        <v>538</v>
      </c>
    </row>
    <row r="63" spans="1:13" ht="25" customHeight="1">
      <c r="A63" s="39"/>
      <c r="B63" s="45"/>
      <c r="C63" s="41" t="s">
        <v>546</v>
      </c>
      <c r="D63" s="42" t="s">
        <v>588</v>
      </c>
      <c r="E63" s="43">
        <v>14071.2</v>
      </c>
      <c r="F63" s="176">
        <v>6332.04</v>
      </c>
      <c r="G63" s="196">
        <f>G53*(1+8%)</f>
        <v>16412.647680000005</v>
      </c>
      <c r="H63" s="197">
        <f t="shared" si="7"/>
        <v>7385.6914560000023</v>
      </c>
      <c r="I63" s="44" t="s">
        <v>19</v>
      </c>
      <c r="J63" s="46">
        <f t="shared" si="8"/>
        <v>83</v>
      </c>
      <c r="K63" s="47">
        <f t="shared" si="9"/>
        <v>60</v>
      </c>
      <c r="L63" s="48">
        <f t="shared" si="10"/>
        <v>30.5</v>
      </c>
      <c r="M63" s="88">
        <f t="shared" si="11"/>
        <v>538</v>
      </c>
    </row>
    <row r="64" spans="1:13" ht="25" customHeight="1">
      <c r="A64" s="39"/>
      <c r="B64" s="45"/>
      <c r="C64" s="41" t="s">
        <v>44</v>
      </c>
      <c r="D64" s="42" t="s">
        <v>589</v>
      </c>
      <c r="E64" s="43">
        <v>14071.2</v>
      </c>
      <c r="F64" s="176">
        <v>6332.04</v>
      </c>
      <c r="G64" s="196">
        <f>G53*(1+8%)</f>
        <v>16412.647680000005</v>
      </c>
      <c r="H64" s="197">
        <f t="shared" si="7"/>
        <v>7385.6914560000023</v>
      </c>
      <c r="I64" s="44" t="s">
        <v>19</v>
      </c>
      <c r="J64" s="46">
        <f t="shared" si="8"/>
        <v>83</v>
      </c>
      <c r="K64" s="47">
        <f t="shared" si="9"/>
        <v>60</v>
      </c>
      <c r="L64" s="48">
        <f t="shared" si="10"/>
        <v>30.5</v>
      </c>
      <c r="M64" s="88">
        <f t="shared" si="11"/>
        <v>538</v>
      </c>
    </row>
    <row r="65" spans="1:13" ht="25" customHeight="1">
      <c r="A65" s="39"/>
      <c r="B65" s="45"/>
      <c r="C65" s="41" t="str">
        <f t="shared" ref="C65:C70" si="12">C24</f>
        <v>Plaster Pink</v>
      </c>
      <c r="D65" s="42" t="s">
        <v>590</v>
      </c>
      <c r="E65" s="43">
        <v>14071.2</v>
      </c>
      <c r="F65" s="176">
        <v>6332.04</v>
      </c>
      <c r="G65" s="196">
        <f>G53*(1+8%)</f>
        <v>16412.647680000005</v>
      </c>
      <c r="H65" s="197">
        <f t="shared" si="7"/>
        <v>7385.6914560000023</v>
      </c>
      <c r="I65" s="44" t="s">
        <v>19</v>
      </c>
      <c r="J65" s="46">
        <f t="shared" si="8"/>
        <v>83</v>
      </c>
      <c r="K65" s="47">
        <f t="shared" si="9"/>
        <v>60</v>
      </c>
      <c r="L65" s="48">
        <f t="shared" si="10"/>
        <v>30.5</v>
      </c>
      <c r="M65" s="88">
        <f t="shared" si="11"/>
        <v>538</v>
      </c>
    </row>
    <row r="66" spans="1:13" ht="25" customHeight="1">
      <c r="A66" s="39"/>
      <c r="B66" s="45"/>
      <c r="C66" s="41" t="str">
        <f t="shared" si="12"/>
        <v>Midnight Blue</v>
      </c>
      <c r="D66" s="42" t="s">
        <v>591</v>
      </c>
      <c r="E66" s="43">
        <v>14071.2</v>
      </c>
      <c r="F66" s="176">
        <v>6332.04</v>
      </c>
      <c r="G66" s="196">
        <f>G53*(1+8%)</f>
        <v>16412.647680000005</v>
      </c>
      <c r="H66" s="197">
        <f t="shared" si="7"/>
        <v>7385.6914560000023</v>
      </c>
      <c r="I66" s="44" t="s">
        <v>19</v>
      </c>
      <c r="J66" s="46">
        <f t="shared" si="8"/>
        <v>83</v>
      </c>
      <c r="K66" s="47">
        <f t="shared" si="9"/>
        <v>60</v>
      </c>
      <c r="L66" s="48">
        <f t="shared" si="10"/>
        <v>30.5</v>
      </c>
      <c r="M66" s="88">
        <f t="shared" si="11"/>
        <v>538</v>
      </c>
    </row>
    <row r="67" spans="1:13" ht="25" customHeight="1">
      <c r="A67" s="39"/>
      <c r="B67" s="45"/>
      <c r="C67" s="41" t="str">
        <f t="shared" si="12"/>
        <v>Olive Green</v>
      </c>
      <c r="D67" s="42" t="s">
        <v>592</v>
      </c>
      <c r="E67" s="43">
        <v>14071.2</v>
      </c>
      <c r="F67" s="176">
        <v>6332.04</v>
      </c>
      <c r="G67" s="196">
        <f>G53*(1+8%)</f>
        <v>16412.647680000005</v>
      </c>
      <c r="H67" s="197">
        <f t="shared" si="7"/>
        <v>7385.6914560000023</v>
      </c>
      <c r="I67" s="44" t="s">
        <v>19</v>
      </c>
      <c r="J67" s="46">
        <f t="shared" si="8"/>
        <v>83</v>
      </c>
      <c r="K67" s="47">
        <f t="shared" si="9"/>
        <v>60</v>
      </c>
      <c r="L67" s="48">
        <f t="shared" si="10"/>
        <v>30.5</v>
      </c>
      <c r="M67" s="88">
        <f t="shared" si="11"/>
        <v>538</v>
      </c>
    </row>
    <row r="68" spans="1:13" ht="25" customHeight="1">
      <c r="A68" s="39"/>
      <c r="B68" s="45"/>
      <c r="C68" s="41" t="str">
        <f t="shared" si="12"/>
        <v>Forest Green</v>
      </c>
      <c r="D68" s="42" t="s">
        <v>593</v>
      </c>
      <c r="E68" s="43">
        <v>14071.2</v>
      </c>
      <c r="F68" s="176">
        <v>6332.04</v>
      </c>
      <c r="G68" s="196">
        <f>G53*(1+8%)</f>
        <v>16412.647680000005</v>
      </c>
      <c r="H68" s="197">
        <f t="shared" si="7"/>
        <v>7385.6914560000023</v>
      </c>
      <c r="I68" s="44" t="s">
        <v>19</v>
      </c>
      <c r="J68" s="46">
        <f t="shared" si="8"/>
        <v>83</v>
      </c>
      <c r="K68" s="47">
        <f t="shared" si="9"/>
        <v>60</v>
      </c>
      <c r="L68" s="48">
        <f t="shared" si="10"/>
        <v>30.5</v>
      </c>
      <c r="M68" s="88">
        <f t="shared" si="11"/>
        <v>538</v>
      </c>
    </row>
    <row r="69" spans="1:13" ht="25" customHeight="1">
      <c r="A69" s="39"/>
      <c r="B69" s="45"/>
      <c r="C69" s="41" t="str">
        <f t="shared" si="12"/>
        <v>Leather</v>
      </c>
      <c r="D69" s="42" t="s">
        <v>594</v>
      </c>
      <c r="E69" s="43">
        <v>14071.2</v>
      </c>
      <c r="F69" s="176">
        <v>6332.04</v>
      </c>
      <c r="G69" s="196">
        <f>G53*(1+8%)</f>
        <v>16412.647680000005</v>
      </c>
      <c r="H69" s="197">
        <f t="shared" si="7"/>
        <v>7385.6914560000023</v>
      </c>
      <c r="I69" s="44" t="s">
        <v>19</v>
      </c>
      <c r="J69" s="46">
        <f t="shared" si="8"/>
        <v>83</v>
      </c>
      <c r="K69" s="47">
        <f t="shared" si="9"/>
        <v>60</v>
      </c>
      <c r="L69" s="48">
        <f t="shared" si="10"/>
        <v>30.5</v>
      </c>
      <c r="M69" s="88">
        <f t="shared" si="11"/>
        <v>538</v>
      </c>
    </row>
    <row r="70" spans="1:13" ht="25" customHeight="1">
      <c r="A70" s="39"/>
      <c r="B70" s="45"/>
      <c r="C70" s="41" t="str">
        <f t="shared" si="12"/>
        <v>Brick</v>
      </c>
      <c r="D70" s="42" t="s">
        <v>595</v>
      </c>
      <c r="E70" s="43">
        <v>14071.2</v>
      </c>
      <c r="F70" s="176">
        <v>6332.04</v>
      </c>
      <c r="G70" s="196">
        <f>G53*(1+8%)</f>
        <v>16412.647680000005</v>
      </c>
      <c r="H70" s="197">
        <f t="shared" si="7"/>
        <v>7385.6914560000023</v>
      </c>
      <c r="I70" s="44" t="s">
        <v>19</v>
      </c>
      <c r="J70" s="46">
        <f t="shared" si="8"/>
        <v>83</v>
      </c>
      <c r="K70" s="47">
        <f t="shared" si="9"/>
        <v>60</v>
      </c>
      <c r="L70" s="48">
        <f t="shared" si="10"/>
        <v>30.5</v>
      </c>
      <c r="M70" s="88">
        <f t="shared" si="11"/>
        <v>538</v>
      </c>
    </row>
    <row r="71" spans="1:13" ht="25" customHeight="1">
      <c r="A71" s="39"/>
      <c r="B71" s="45"/>
      <c r="C71" s="41" t="s">
        <v>60</v>
      </c>
      <c r="D71" s="42" t="s">
        <v>59</v>
      </c>
      <c r="E71" s="43">
        <v>15478.320000000002</v>
      </c>
      <c r="F71" s="176">
        <v>6965.2440000000006</v>
      </c>
      <c r="G71" s="198">
        <f>G53*(1+15%)</f>
        <v>17476.430400000001</v>
      </c>
      <c r="H71" s="199">
        <f t="shared" ref="H71:H73" si="13">G71*(0.45)</f>
        <v>7864.393680000001</v>
      </c>
      <c r="I71" s="49" t="s">
        <v>19</v>
      </c>
      <c r="J71" s="46">
        <f>J64</f>
        <v>83</v>
      </c>
      <c r="K71" s="47">
        <f>K64</f>
        <v>60</v>
      </c>
      <c r="L71" s="48">
        <f>L64</f>
        <v>30.5</v>
      </c>
      <c r="M71" s="88">
        <f>M64</f>
        <v>538</v>
      </c>
    </row>
    <row r="72" spans="1:13" ht="25" customHeight="1">
      <c r="A72" s="39"/>
      <c r="B72" s="45"/>
      <c r="C72" s="41" t="s">
        <v>58</v>
      </c>
      <c r="D72" s="42" t="s">
        <v>59</v>
      </c>
      <c r="E72" s="43">
        <v>15478.320000000002</v>
      </c>
      <c r="F72" s="176">
        <v>6965.2440000000006</v>
      </c>
      <c r="G72" s="198">
        <f>G53*(1+15%)</f>
        <v>17476.430400000001</v>
      </c>
      <c r="H72" s="199">
        <f t="shared" si="13"/>
        <v>7864.393680000001</v>
      </c>
      <c r="I72" s="44" t="s">
        <v>19</v>
      </c>
      <c r="J72" s="101"/>
      <c r="K72" s="78"/>
      <c r="L72" s="79"/>
      <c r="M72" s="102"/>
    </row>
    <row r="73" spans="1:13" ht="25" customHeight="1" thickBot="1">
      <c r="A73" s="50"/>
      <c r="B73" s="51"/>
      <c r="C73" s="180" t="s">
        <v>62</v>
      </c>
      <c r="D73" s="181"/>
      <c r="E73" s="182"/>
      <c r="F73" s="187"/>
      <c r="G73" s="200">
        <f>G53*(1+20%)</f>
        <v>18236.275200000004</v>
      </c>
      <c r="H73" s="201">
        <f t="shared" si="13"/>
        <v>8206.3238400000027</v>
      </c>
      <c r="I73" s="98"/>
      <c r="J73" s="85">
        <f>J71</f>
        <v>83</v>
      </c>
      <c r="K73" s="82">
        <f>K71</f>
        <v>60</v>
      </c>
      <c r="L73" s="83">
        <f>L71</f>
        <v>30.5</v>
      </c>
      <c r="M73" s="89">
        <f>M71</f>
        <v>538</v>
      </c>
    </row>
    <row r="74" spans="1:13" ht="25" customHeight="1">
      <c r="A74" s="27"/>
      <c r="B74" s="167" t="s">
        <v>107</v>
      </c>
      <c r="C74" s="28" t="s">
        <v>17</v>
      </c>
      <c r="D74" s="29" t="s">
        <v>596</v>
      </c>
      <c r="E74" s="33">
        <v>14356.320000000002</v>
      </c>
      <c r="F74" s="188">
        <v>6460.3440000000001</v>
      </c>
      <c r="G74" s="194">
        <f>E74*(1+8%)</f>
        <v>15504.825600000002</v>
      </c>
      <c r="H74" s="195">
        <f t="shared" ref="H74:H84" si="14">G74*(0.45)</f>
        <v>6977.1715200000008</v>
      </c>
      <c r="I74" s="34" t="s">
        <v>19</v>
      </c>
      <c r="J74" s="30">
        <v>77</v>
      </c>
      <c r="K74" s="31">
        <v>44.25</v>
      </c>
      <c r="L74" s="32">
        <v>32.5</v>
      </c>
      <c r="M74" s="87">
        <v>573.29999999999995</v>
      </c>
    </row>
    <row r="75" spans="1:13" ht="25" customHeight="1">
      <c r="A75" s="39"/>
      <c r="B75" s="40" t="s">
        <v>20</v>
      </c>
      <c r="C75" s="41" t="s">
        <v>34</v>
      </c>
      <c r="D75" s="42" t="s">
        <v>597</v>
      </c>
      <c r="E75" s="43">
        <v>14356.320000000002</v>
      </c>
      <c r="F75" s="176">
        <v>6460.3440000000001</v>
      </c>
      <c r="G75" s="196">
        <f>G74*(1+20%)</f>
        <v>18605.790720000001</v>
      </c>
      <c r="H75" s="197">
        <f t="shared" si="14"/>
        <v>8372.6058240000002</v>
      </c>
      <c r="I75" s="44" t="s">
        <v>19</v>
      </c>
      <c r="J75" s="46">
        <f t="shared" ref="J75:J91" si="15">J74</f>
        <v>77</v>
      </c>
      <c r="K75" s="47">
        <f t="shared" ref="K75:K91" si="16">K74</f>
        <v>44.25</v>
      </c>
      <c r="L75" s="48">
        <f t="shared" ref="L75:L91" si="17">L74</f>
        <v>32.5</v>
      </c>
      <c r="M75" s="88">
        <f t="shared" ref="M75:M91" si="18">M74</f>
        <v>573.29999999999995</v>
      </c>
    </row>
    <row r="76" spans="1:13" ht="25" customHeight="1">
      <c r="A76" s="39"/>
      <c r="B76" s="40"/>
      <c r="C76" s="41" t="s">
        <v>42</v>
      </c>
      <c r="D76" s="42" t="s">
        <v>598</v>
      </c>
      <c r="E76" s="43">
        <v>14356.320000000002</v>
      </c>
      <c r="F76" s="176">
        <v>6460.3440000000001</v>
      </c>
      <c r="G76" s="196">
        <f>G74*(1+20%)</f>
        <v>18605.790720000001</v>
      </c>
      <c r="H76" s="197">
        <f t="shared" si="14"/>
        <v>8372.6058240000002</v>
      </c>
      <c r="I76" s="44" t="s">
        <v>19</v>
      </c>
      <c r="J76" s="46">
        <f t="shared" si="15"/>
        <v>77</v>
      </c>
      <c r="K76" s="47">
        <f t="shared" si="16"/>
        <v>44.25</v>
      </c>
      <c r="L76" s="48">
        <f t="shared" si="17"/>
        <v>32.5</v>
      </c>
      <c r="M76" s="88">
        <f t="shared" si="18"/>
        <v>573.29999999999995</v>
      </c>
    </row>
    <row r="77" spans="1:13" ht="25" customHeight="1">
      <c r="A77" s="39"/>
      <c r="B77" s="40" t="s">
        <v>111</v>
      </c>
      <c r="C77" s="41" t="s">
        <v>538</v>
      </c>
      <c r="D77" s="42" t="s">
        <v>599</v>
      </c>
      <c r="E77" s="43">
        <v>14356.320000000002</v>
      </c>
      <c r="F77" s="176">
        <v>6460.3440000000001</v>
      </c>
      <c r="G77" s="196">
        <f>G74*(1+20%)</f>
        <v>18605.790720000001</v>
      </c>
      <c r="H77" s="197">
        <f t="shared" si="14"/>
        <v>8372.6058240000002</v>
      </c>
      <c r="I77" s="44" t="s">
        <v>19</v>
      </c>
      <c r="J77" s="46">
        <f t="shared" si="15"/>
        <v>77</v>
      </c>
      <c r="K77" s="47">
        <f t="shared" si="16"/>
        <v>44.25</v>
      </c>
      <c r="L77" s="48">
        <f t="shared" si="17"/>
        <v>32.5</v>
      </c>
      <c r="M77" s="88">
        <f t="shared" si="18"/>
        <v>573.29999999999995</v>
      </c>
    </row>
    <row r="78" spans="1:13" ht="25" customHeight="1">
      <c r="A78" s="39"/>
      <c r="B78" s="40"/>
      <c r="C78" s="41" t="s">
        <v>32</v>
      </c>
      <c r="D78" s="42" t="s">
        <v>600</v>
      </c>
      <c r="E78" s="43">
        <v>14356.320000000002</v>
      </c>
      <c r="F78" s="176">
        <v>6460.3440000000001</v>
      </c>
      <c r="G78" s="196">
        <f>G74*(1+20%)</f>
        <v>18605.790720000001</v>
      </c>
      <c r="H78" s="197">
        <f t="shared" si="14"/>
        <v>8372.6058240000002</v>
      </c>
      <c r="I78" s="44" t="s">
        <v>19</v>
      </c>
      <c r="J78" s="46">
        <f t="shared" si="15"/>
        <v>77</v>
      </c>
      <c r="K78" s="47">
        <f t="shared" si="16"/>
        <v>44.25</v>
      </c>
      <c r="L78" s="48">
        <f t="shared" si="17"/>
        <v>32.5</v>
      </c>
      <c r="M78" s="88">
        <f t="shared" si="18"/>
        <v>573.29999999999995</v>
      </c>
    </row>
    <row r="79" spans="1:13" ht="25" customHeight="1">
      <c r="A79" s="39"/>
      <c r="B79" s="40"/>
      <c r="C79" s="41" t="s">
        <v>30</v>
      </c>
      <c r="D79" s="42" t="s">
        <v>601</v>
      </c>
      <c r="E79" s="43">
        <v>14356.320000000002</v>
      </c>
      <c r="F79" s="176">
        <v>6460.3440000000001</v>
      </c>
      <c r="G79" s="196">
        <f>G74*(1+20%)</f>
        <v>18605.790720000001</v>
      </c>
      <c r="H79" s="197">
        <f t="shared" si="14"/>
        <v>8372.6058240000002</v>
      </c>
      <c r="I79" s="44" t="s">
        <v>19</v>
      </c>
      <c r="J79" s="46">
        <f t="shared" si="15"/>
        <v>77</v>
      </c>
      <c r="K79" s="47">
        <f t="shared" si="16"/>
        <v>44.25</v>
      </c>
      <c r="L79" s="48">
        <f t="shared" si="17"/>
        <v>32.5</v>
      </c>
      <c r="M79" s="88">
        <f t="shared" si="18"/>
        <v>573.29999999999995</v>
      </c>
    </row>
    <row r="80" spans="1:13" ht="25" customHeight="1">
      <c r="A80" s="39"/>
      <c r="B80" s="40"/>
      <c r="C80" s="41" t="s">
        <v>40</v>
      </c>
      <c r="D80" s="42" t="s">
        <v>602</v>
      </c>
      <c r="E80" s="43">
        <v>14356.320000000002</v>
      </c>
      <c r="F80" s="176">
        <v>6460.3440000000001</v>
      </c>
      <c r="G80" s="196">
        <f>G74*(1+20%)</f>
        <v>18605.790720000001</v>
      </c>
      <c r="H80" s="197">
        <f t="shared" si="14"/>
        <v>8372.6058240000002</v>
      </c>
      <c r="I80" s="44" t="s">
        <v>19</v>
      </c>
      <c r="J80" s="46">
        <f t="shared" si="15"/>
        <v>77</v>
      </c>
      <c r="K80" s="47">
        <f t="shared" si="16"/>
        <v>44.25</v>
      </c>
      <c r="L80" s="48">
        <f t="shared" si="17"/>
        <v>32.5</v>
      </c>
      <c r="M80" s="88">
        <f t="shared" si="18"/>
        <v>573.29999999999995</v>
      </c>
    </row>
    <row r="81" spans="1:13" ht="25" customHeight="1">
      <c r="A81" s="39"/>
      <c r="B81" s="40"/>
      <c r="C81" s="41" t="s">
        <v>21</v>
      </c>
      <c r="D81" s="42" t="s">
        <v>109</v>
      </c>
      <c r="E81" s="43">
        <v>14356.320000000002</v>
      </c>
      <c r="F81" s="176">
        <v>6460.3440000000001</v>
      </c>
      <c r="G81" s="196">
        <f>G74*(1+20%)</f>
        <v>18605.790720000001</v>
      </c>
      <c r="H81" s="197">
        <f t="shared" si="14"/>
        <v>8372.6058240000002</v>
      </c>
      <c r="I81" s="44" t="s">
        <v>19</v>
      </c>
      <c r="J81" s="46">
        <f t="shared" si="15"/>
        <v>77</v>
      </c>
      <c r="K81" s="47">
        <f t="shared" si="16"/>
        <v>44.25</v>
      </c>
      <c r="L81" s="48">
        <f t="shared" si="17"/>
        <v>32.5</v>
      </c>
      <c r="M81" s="88">
        <f t="shared" si="18"/>
        <v>573.29999999999995</v>
      </c>
    </row>
    <row r="82" spans="1:13" ht="25" customHeight="1">
      <c r="A82" s="39"/>
      <c r="B82" s="40"/>
      <c r="C82" s="41" t="s">
        <v>543</v>
      </c>
      <c r="D82" s="42" t="s">
        <v>603</v>
      </c>
      <c r="E82" s="43">
        <v>14356.320000000002</v>
      </c>
      <c r="F82" s="176">
        <v>6460.3440000000001</v>
      </c>
      <c r="G82" s="196">
        <f>G74*(1+20%)</f>
        <v>18605.790720000001</v>
      </c>
      <c r="H82" s="197">
        <f t="shared" si="14"/>
        <v>8372.6058240000002</v>
      </c>
      <c r="I82" s="44" t="s">
        <v>19</v>
      </c>
      <c r="J82" s="46">
        <f t="shared" si="15"/>
        <v>77</v>
      </c>
      <c r="K82" s="47">
        <f t="shared" si="16"/>
        <v>44.25</v>
      </c>
      <c r="L82" s="48">
        <f t="shared" si="17"/>
        <v>32.5</v>
      </c>
      <c r="M82" s="88">
        <f t="shared" si="18"/>
        <v>573.29999999999995</v>
      </c>
    </row>
    <row r="83" spans="1:13" ht="25" customHeight="1">
      <c r="A83" s="39"/>
      <c r="B83" s="40"/>
      <c r="C83" s="41" t="s">
        <v>23</v>
      </c>
      <c r="D83" s="42" t="s">
        <v>604</v>
      </c>
      <c r="E83" s="43">
        <v>14356.320000000002</v>
      </c>
      <c r="F83" s="176">
        <v>6460.3440000000001</v>
      </c>
      <c r="G83" s="196">
        <f>G74*(1+20%)</f>
        <v>18605.790720000001</v>
      </c>
      <c r="H83" s="197">
        <f t="shared" si="14"/>
        <v>8372.6058240000002</v>
      </c>
      <c r="I83" s="44" t="s">
        <v>19</v>
      </c>
      <c r="J83" s="46">
        <f t="shared" si="15"/>
        <v>77</v>
      </c>
      <c r="K83" s="47">
        <f t="shared" si="16"/>
        <v>44.25</v>
      </c>
      <c r="L83" s="48">
        <f t="shared" si="17"/>
        <v>32.5</v>
      </c>
      <c r="M83" s="88">
        <f t="shared" si="18"/>
        <v>573.29999999999995</v>
      </c>
    </row>
    <row r="84" spans="1:13" ht="25" customHeight="1">
      <c r="A84" s="39"/>
      <c r="B84" s="40"/>
      <c r="C84" s="41" t="s">
        <v>546</v>
      </c>
      <c r="D84" s="42" t="s">
        <v>605</v>
      </c>
      <c r="E84" s="43">
        <v>14356.320000000002</v>
      </c>
      <c r="F84" s="176">
        <v>6460.3440000000001</v>
      </c>
      <c r="G84" s="196">
        <f>G74*(1+20%)</f>
        <v>18605.790720000001</v>
      </c>
      <c r="H84" s="197">
        <f t="shared" si="14"/>
        <v>8372.6058240000002</v>
      </c>
      <c r="I84" s="44" t="s">
        <v>19</v>
      </c>
      <c r="J84" s="46">
        <f t="shared" si="15"/>
        <v>77</v>
      </c>
      <c r="K84" s="47">
        <f t="shared" si="16"/>
        <v>44.25</v>
      </c>
      <c r="L84" s="48">
        <f t="shared" si="17"/>
        <v>32.5</v>
      </c>
      <c r="M84" s="88">
        <f t="shared" si="18"/>
        <v>573.29999999999995</v>
      </c>
    </row>
    <row r="85" spans="1:13" ht="25" customHeight="1">
      <c r="A85" s="39"/>
      <c r="B85" s="40"/>
      <c r="C85" s="41" t="s">
        <v>44</v>
      </c>
      <c r="D85" s="42" t="s">
        <v>606</v>
      </c>
      <c r="E85" s="43">
        <v>14356.320000000002</v>
      </c>
      <c r="F85" s="176">
        <v>6460.3440000000001</v>
      </c>
      <c r="G85" s="196">
        <f>G74*(1+20%)</f>
        <v>18605.790720000001</v>
      </c>
      <c r="H85" s="197">
        <f t="shared" ref="H85:H93" si="19">G85*(0.45)</f>
        <v>8372.6058240000002</v>
      </c>
      <c r="I85" s="44" t="s">
        <v>19</v>
      </c>
      <c r="J85" s="46">
        <f t="shared" si="15"/>
        <v>77</v>
      </c>
      <c r="K85" s="47">
        <f t="shared" si="16"/>
        <v>44.25</v>
      </c>
      <c r="L85" s="48">
        <f t="shared" si="17"/>
        <v>32.5</v>
      </c>
      <c r="M85" s="88">
        <f t="shared" si="18"/>
        <v>573.29999999999995</v>
      </c>
    </row>
    <row r="86" spans="1:13" ht="25" customHeight="1">
      <c r="A86" s="39"/>
      <c r="B86" s="40"/>
      <c r="C86" s="41" t="str">
        <f t="shared" ref="C86:C91" si="20">C65</f>
        <v>Plaster Pink</v>
      </c>
      <c r="D86" s="42" t="s">
        <v>607</v>
      </c>
      <c r="E86" s="43">
        <v>14356.320000000002</v>
      </c>
      <c r="F86" s="176">
        <v>6460.3440000000001</v>
      </c>
      <c r="G86" s="196">
        <f>G74*(1+20%)</f>
        <v>18605.790720000001</v>
      </c>
      <c r="H86" s="197">
        <f t="shared" si="19"/>
        <v>8372.6058240000002</v>
      </c>
      <c r="I86" s="44" t="s">
        <v>19</v>
      </c>
      <c r="J86" s="46">
        <f t="shared" si="15"/>
        <v>77</v>
      </c>
      <c r="K86" s="47">
        <f t="shared" si="16"/>
        <v>44.25</v>
      </c>
      <c r="L86" s="48">
        <f t="shared" si="17"/>
        <v>32.5</v>
      </c>
      <c r="M86" s="88">
        <f t="shared" si="18"/>
        <v>573.29999999999995</v>
      </c>
    </row>
    <row r="87" spans="1:13" ht="25" customHeight="1">
      <c r="A87" s="39"/>
      <c r="B87" s="40"/>
      <c r="C87" s="41" t="str">
        <f t="shared" si="20"/>
        <v>Midnight Blue</v>
      </c>
      <c r="D87" s="42" t="s">
        <v>608</v>
      </c>
      <c r="E87" s="43">
        <v>14356.320000000002</v>
      </c>
      <c r="F87" s="176">
        <v>6460.3440000000001</v>
      </c>
      <c r="G87" s="196">
        <f>G74*(1+20%)</f>
        <v>18605.790720000001</v>
      </c>
      <c r="H87" s="197">
        <f t="shared" si="19"/>
        <v>8372.6058240000002</v>
      </c>
      <c r="I87" s="44" t="s">
        <v>19</v>
      </c>
      <c r="J87" s="46">
        <f t="shared" si="15"/>
        <v>77</v>
      </c>
      <c r="K87" s="47">
        <f t="shared" si="16"/>
        <v>44.25</v>
      </c>
      <c r="L87" s="48">
        <f t="shared" si="17"/>
        <v>32.5</v>
      </c>
      <c r="M87" s="88">
        <f t="shared" si="18"/>
        <v>573.29999999999995</v>
      </c>
    </row>
    <row r="88" spans="1:13" ht="25" customHeight="1">
      <c r="A88" s="39"/>
      <c r="B88" s="40"/>
      <c r="C88" s="41" t="str">
        <f t="shared" si="20"/>
        <v>Olive Green</v>
      </c>
      <c r="D88" s="42" t="s">
        <v>609</v>
      </c>
      <c r="E88" s="43">
        <v>14356.320000000002</v>
      </c>
      <c r="F88" s="176">
        <v>6460.3440000000001</v>
      </c>
      <c r="G88" s="196">
        <f>G74*(1+20%)</f>
        <v>18605.790720000001</v>
      </c>
      <c r="H88" s="197">
        <f t="shared" si="19"/>
        <v>8372.6058240000002</v>
      </c>
      <c r="I88" s="44" t="s">
        <v>19</v>
      </c>
      <c r="J88" s="46">
        <f t="shared" si="15"/>
        <v>77</v>
      </c>
      <c r="K88" s="47">
        <f t="shared" si="16"/>
        <v>44.25</v>
      </c>
      <c r="L88" s="48">
        <f t="shared" si="17"/>
        <v>32.5</v>
      </c>
      <c r="M88" s="88">
        <f t="shared" si="18"/>
        <v>573.29999999999995</v>
      </c>
    </row>
    <row r="89" spans="1:13" ht="25" customHeight="1">
      <c r="A89" s="39"/>
      <c r="B89" s="40"/>
      <c r="C89" s="41" t="str">
        <f t="shared" si="20"/>
        <v>Forest Green</v>
      </c>
      <c r="D89" s="42" t="s">
        <v>610</v>
      </c>
      <c r="E89" s="43">
        <v>14356.320000000002</v>
      </c>
      <c r="F89" s="176">
        <v>6460.3440000000001</v>
      </c>
      <c r="G89" s="196">
        <f>G74*(1+20%)</f>
        <v>18605.790720000001</v>
      </c>
      <c r="H89" s="197">
        <f t="shared" si="19"/>
        <v>8372.6058240000002</v>
      </c>
      <c r="I89" s="44" t="s">
        <v>19</v>
      </c>
      <c r="J89" s="46">
        <f t="shared" si="15"/>
        <v>77</v>
      </c>
      <c r="K89" s="47">
        <f t="shared" si="16"/>
        <v>44.25</v>
      </c>
      <c r="L89" s="48">
        <f t="shared" si="17"/>
        <v>32.5</v>
      </c>
      <c r="M89" s="88">
        <f t="shared" si="18"/>
        <v>573.29999999999995</v>
      </c>
    </row>
    <row r="90" spans="1:13" ht="25" customHeight="1">
      <c r="A90" s="39"/>
      <c r="B90" s="40"/>
      <c r="C90" s="41" t="str">
        <f t="shared" si="20"/>
        <v>Leather</v>
      </c>
      <c r="D90" s="42" t="s">
        <v>611</v>
      </c>
      <c r="E90" s="43">
        <v>14356.320000000002</v>
      </c>
      <c r="F90" s="176">
        <v>6460.3440000000001</v>
      </c>
      <c r="G90" s="196">
        <f>G74*(1+20%)</f>
        <v>18605.790720000001</v>
      </c>
      <c r="H90" s="197">
        <f t="shared" si="19"/>
        <v>8372.6058240000002</v>
      </c>
      <c r="I90" s="44" t="s">
        <v>19</v>
      </c>
      <c r="J90" s="46">
        <f t="shared" si="15"/>
        <v>77</v>
      </c>
      <c r="K90" s="47">
        <f t="shared" si="16"/>
        <v>44.25</v>
      </c>
      <c r="L90" s="48">
        <f t="shared" si="17"/>
        <v>32.5</v>
      </c>
      <c r="M90" s="88">
        <f t="shared" si="18"/>
        <v>573.29999999999995</v>
      </c>
    </row>
    <row r="91" spans="1:13" ht="25" customHeight="1">
      <c r="A91" s="39"/>
      <c r="B91" s="40"/>
      <c r="C91" s="41" t="str">
        <f t="shared" si="20"/>
        <v>Brick</v>
      </c>
      <c r="D91" s="42" t="s">
        <v>612</v>
      </c>
      <c r="E91" s="43">
        <v>14356.320000000002</v>
      </c>
      <c r="F91" s="176">
        <v>6460.3440000000001</v>
      </c>
      <c r="G91" s="196">
        <f>G74*(1+20%)</f>
        <v>18605.790720000001</v>
      </c>
      <c r="H91" s="197">
        <f t="shared" si="19"/>
        <v>8372.6058240000002</v>
      </c>
      <c r="I91" s="44" t="s">
        <v>19</v>
      </c>
      <c r="J91" s="46">
        <f t="shared" si="15"/>
        <v>77</v>
      </c>
      <c r="K91" s="47">
        <f t="shared" si="16"/>
        <v>44.25</v>
      </c>
      <c r="L91" s="48">
        <f t="shared" si="17"/>
        <v>32.5</v>
      </c>
      <c r="M91" s="88">
        <f t="shared" si="18"/>
        <v>573.29999999999995</v>
      </c>
    </row>
    <row r="92" spans="1:13" ht="25" customHeight="1">
      <c r="A92" s="39"/>
      <c r="B92" s="40"/>
      <c r="C92" s="41" t="s">
        <v>60</v>
      </c>
      <c r="D92" s="42" t="s">
        <v>59</v>
      </c>
      <c r="E92" s="43">
        <v>15791.952000000003</v>
      </c>
      <c r="F92" s="176">
        <v>7106.3740000000007</v>
      </c>
      <c r="G92" s="198">
        <f>G75*(1+10%)</f>
        <v>20466.369792000001</v>
      </c>
      <c r="H92" s="199">
        <f t="shared" si="19"/>
        <v>9209.8664064000004</v>
      </c>
      <c r="I92" s="49" t="s">
        <v>19</v>
      </c>
      <c r="J92" s="46">
        <f>J85</f>
        <v>77</v>
      </c>
      <c r="K92" s="47">
        <f>K85</f>
        <v>44.25</v>
      </c>
      <c r="L92" s="48">
        <f>L85</f>
        <v>32.5</v>
      </c>
      <c r="M92" s="88">
        <f>M85</f>
        <v>573.29999999999995</v>
      </c>
    </row>
    <row r="93" spans="1:13" ht="25" customHeight="1" thickBot="1">
      <c r="A93" s="39"/>
      <c r="B93" s="40"/>
      <c r="C93" s="41" t="s">
        <v>58</v>
      </c>
      <c r="D93" s="42" t="s">
        <v>59</v>
      </c>
      <c r="E93" s="43">
        <v>15791.952000000001</v>
      </c>
      <c r="F93" s="176">
        <v>7106.3740000000007</v>
      </c>
      <c r="G93" s="198">
        <f>G77*(1+10%)</f>
        <v>20466.369792000001</v>
      </c>
      <c r="H93" s="199">
        <f t="shared" si="19"/>
        <v>9209.8664064000004</v>
      </c>
      <c r="I93" s="44" t="s">
        <v>19</v>
      </c>
      <c r="J93" s="101"/>
      <c r="K93" s="78"/>
      <c r="L93" s="79"/>
      <c r="M93" s="102"/>
    </row>
    <row r="94" spans="1:13" ht="25" customHeight="1">
      <c r="A94" s="27"/>
      <c r="B94" s="167" t="s">
        <v>128</v>
      </c>
      <c r="C94" s="28" t="s">
        <v>17</v>
      </c>
      <c r="D94" s="29" t="s">
        <v>613</v>
      </c>
      <c r="E94" s="33">
        <v>9616.2000000000007</v>
      </c>
      <c r="F94" s="188">
        <v>4327.29</v>
      </c>
      <c r="G94" s="194">
        <f>E94*(1+8%)</f>
        <v>10385.496000000001</v>
      </c>
      <c r="H94" s="195">
        <f t="shared" ref="H94:H111" si="21">G94*(0.45)</f>
        <v>4673.4732000000004</v>
      </c>
      <c r="I94" s="34" t="s">
        <v>19</v>
      </c>
      <c r="J94" s="30">
        <v>77</v>
      </c>
      <c r="K94" s="31">
        <v>47.75</v>
      </c>
      <c r="L94" s="32">
        <v>30.5</v>
      </c>
      <c r="M94" s="87">
        <v>573.29999999999995</v>
      </c>
    </row>
    <row r="95" spans="1:13" ht="25" customHeight="1">
      <c r="A95" s="39"/>
      <c r="B95" s="40" t="s">
        <v>20</v>
      </c>
      <c r="C95" s="41" t="s">
        <v>34</v>
      </c>
      <c r="D95" s="42" t="s">
        <v>614</v>
      </c>
      <c r="E95" s="43">
        <v>9616.2000000000007</v>
      </c>
      <c r="F95" s="176">
        <v>4327.2900000000009</v>
      </c>
      <c r="G95" s="196">
        <f>G94*(1+8%)</f>
        <v>11216.335680000002</v>
      </c>
      <c r="H95" s="197">
        <f t="shared" si="21"/>
        <v>5047.3510560000013</v>
      </c>
      <c r="I95" s="44" t="s">
        <v>19</v>
      </c>
      <c r="J95" s="46">
        <f t="shared" ref="J95:J111" si="22">J94</f>
        <v>77</v>
      </c>
      <c r="K95" s="47">
        <f t="shared" ref="K95:K111" si="23">K94</f>
        <v>47.75</v>
      </c>
      <c r="L95" s="48">
        <f t="shared" ref="L95:L111" si="24">L94</f>
        <v>30.5</v>
      </c>
      <c r="M95" s="88">
        <f t="shared" ref="M95:M111" si="25">M94</f>
        <v>573.29999999999995</v>
      </c>
    </row>
    <row r="96" spans="1:13" ht="25" customHeight="1">
      <c r="A96" s="39"/>
      <c r="B96" s="40"/>
      <c r="C96" s="41" t="s">
        <v>42</v>
      </c>
      <c r="D96" s="42" t="s">
        <v>615</v>
      </c>
      <c r="E96" s="43">
        <v>9616.2000000000007</v>
      </c>
      <c r="F96" s="176">
        <v>4327.2900000000009</v>
      </c>
      <c r="G96" s="196">
        <f>G94*(1+8%)</f>
        <v>11216.335680000002</v>
      </c>
      <c r="H96" s="197">
        <f t="shared" si="21"/>
        <v>5047.3510560000013</v>
      </c>
      <c r="I96" s="44" t="s">
        <v>19</v>
      </c>
      <c r="J96" s="46">
        <f t="shared" si="22"/>
        <v>77</v>
      </c>
      <c r="K96" s="47">
        <f t="shared" si="23"/>
        <v>47.75</v>
      </c>
      <c r="L96" s="48">
        <f t="shared" si="24"/>
        <v>30.5</v>
      </c>
      <c r="M96" s="88">
        <f t="shared" si="25"/>
        <v>573.29999999999995</v>
      </c>
    </row>
    <row r="97" spans="1:13" ht="25" customHeight="1">
      <c r="A97" s="39"/>
      <c r="B97" s="40" t="s">
        <v>132</v>
      </c>
      <c r="C97" s="41" t="s">
        <v>538</v>
      </c>
      <c r="D97" s="42" t="s">
        <v>616</v>
      </c>
      <c r="E97" s="43">
        <v>9616.2000000000007</v>
      </c>
      <c r="F97" s="176">
        <v>4327.2900000000009</v>
      </c>
      <c r="G97" s="196">
        <f>G94*(1+8%)</f>
        <v>11216.335680000002</v>
      </c>
      <c r="H97" s="197">
        <f t="shared" si="21"/>
        <v>5047.3510560000013</v>
      </c>
      <c r="I97" s="44" t="s">
        <v>19</v>
      </c>
      <c r="J97" s="46">
        <f t="shared" si="22"/>
        <v>77</v>
      </c>
      <c r="K97" s="47">
        <f t="shared" si="23"/>
        <v>47.75</v>
      </c>
      <c r="L97" s="48">
        <f t="shared" si="24"/>
        <v>30.5</v>
      </c>
      <c r="M97" s="88">
        <f t="shared" si="25"/>
        <v>573.29999999999995</v>
      </c>
    </row>
    <row r="98" spans="1:13" ht="25" customHeight="1">
      <c r="A98" s="39"/>
      <c r="B98" s="40"/>
      <c r="C98" s="41" t="s">
        <v>32</v>
      </c>
      <c r="D98" s="42" t="s">
        <v>617</v>
      </c>
      <c r="E98" s="43">
        <v>9616.2000000000007</v>
      </c>
      <c r="F98" s="176">
        <v>4327.2900000000009</v>
      </c>
      <c r="G98" s="196">
        <f>G94*(1+8%)</f>
        <v>11216.335680000002</v>
      </c>
      <c r="H98" s="197">
        <f t="shared" si="21"/>
        <v>5047.3510560000013</v>
      </c>
      <c r="I98" s="44" t="s">
        <v>19</v>
      </c>
      <c r="J98" s="46">
        <f t="shared" si="22"/>
        <v>77</v>
      </c>
      <c r="K98" s="47">
        <f t="shared" si="23"/>
        <v>47.75</v>
      </c>
      <c r="L98" s="48">
        <f t="shared" si="24"/>
        <v>30.5</v>
      </c>
      <c r="M98" s="88">
        <f t="shared" si="25"/>
        <v>573.29999999999995</v>
      </c>
    </row>
    <row r="99" spans="1:13" ht="25" customHeight="1">
      <c r="A99" s="39"/>
      <c r="B99" s="40"/>
      <c r="C99" s="41" t="s">
        <v>30</v>
      </c>
      <c r="D99" s="42" t="s">
        <v>618</v>
      </c>
      <c r="E99" s="43">
        <v>9616.2000000000007</v>
      </c>
      <c r="F99" s="176">
        <v>4327.2900000000009</v>
      </c>
      <c r="G99" s="196">
        <f>G94*(1+8%)</f>
        <v>11216.335680000002</v>
      </c>
      <c r="H99" s="197">
        <f t="shared" si="21"/>
        <v>5047.3510560000013</v>
      </c>
      <c r="I99" s="44" t="s">
        <v>19</v>
      </c>
      <c r="J99" s="46">
        <f t="shared" si="22"/>
        <v>77</v>
      </c>
      <c r="K99" s="47">
        <f t="shared" si="23"/>
        <v>47.75</v>
      </c>
      <c r="L99" s="48">
        <f t="shared" si="24"/>
        <v>30.5</v>
      </c>
      <c r="M99" s="88">
        <f t="shared" si="25"/>
        <v>573.29999999999995</v>
      </c>
    </row>
    <row r="100" spans="1:13" ht="25" customHeight="1">
      <c r="A100" s="39"/>
      <c r="B100" s="40"/>
      <c r="C100" s="41" t="s">
        <v>40</v>
      </c>
      <c r="D100" s="42" t="s">
        <v>619</v>
      </c>
      <c r="E100" s="43">
        <v>9616.2000000000007</v>
      </c>
      <c r="F100" s="176">
        <v>4327.2900000000009</v>
      </c>
      <c r="G100" s="196">
        <f>G94*(1+8%)</f>
        <v>11216.335680000002</v>
      </c>
      <c r="H100" s="197">
        <f t="shared" si="21"/>
        <v>5047.3510560000013</v>
      </c>
      <c r="I100" s="44" t="s">
        <v>19</v>
      </c>
      <c r="J100" s="46">
        <f t="shared" si="22"/>
        <v>77</v>
      </c>
      <c r="K100" s="47">
        <f t="shared" si="23"/>
        <v>47.75</v>
      </c>
      <c r="L100" s="48">
        <f t="shared" si="24"/>
        <v>30.5</v>
      </c>
      <c r="M100" s="88">
        <f t="shared" si="25"/>
        <v>573.29999999999995</v>
      </c>
    </row>
    <row r="101" spans="1:13" ht="25" customHeight="1">
      <c r="A101" s="39"/>
      <c r="B101" s="40"/>
      <c r="C101" s="41" t="s">
        <v>21</v>
      </c>
      <c r="D101" s="42" t="s">
        <v>130</v>
      </c>
      <c r="E101" s="43">
        <v>9616.2000000000007</v>
      </c>
      <c r="F101" s="176">
        <v>4327.2900000000009</v>
      </c>
      <c r="G101" s="196">
        <f>G94*(1+8%)</f>
        <v>11216.335680000002</v>
      </c>
      <c r="H101" s="197">
        <f t="shared" si="21"/>
        <v>5047.3510560000013</v>
      </c>
      <c r="I101" s="44" t="s">
        <v>19</v>
      </c>
      <c r="J101" s="46">
        <f t="shared" si="22"/>
        <v>77</v>
      </c>
      <c r="K101" s="47">
        <f t="shared" si="23"/>
        <v>47.75</v>
      </c>
      <c r="L101" s="48">
        <f t="shared" si="24"/>
        <v>30.5</v>
      </c>
      <c r="M101" s="88">
        <f t="shared" si="25"/>
        <v>573.29999999999995</v>
      </c>
    </row>
    <row r="102" spans="1:13" ht="25" customHeight="1">
      <c r="A102" s="39"/>
      <c r="B102" s="40"/>
      <c r="C102" s="41" t="s">
        <v>543</v>
      </c>
      <c r="D102" s="42" t="s">
        <v>620</v>
      </c>
      <c r="E102" s="43">
        <v>9616.2000000000007</v>
      </c>
      <c r="F102" s="176">
        <v>4327.2900000000009</v>
      </c>
      <c r="G102" s="196">
        <f>G94*(1+8%)</f>
        <v>11216.335680000002</v>
      </c>
      <c r="H102" s="197">
        <f t="shared" si="21"/>
        <v>5047.3510560000013</v>
      </c>
      <c r="I102" s="44" t="s">
        <v>19</v>
      </c>
      <c r="J102" s="46">
        <f t="shared" si="22"/>
        <v>77</v>
      </c>
      <c r="K102" s="47">
        <f t="shared" si="23"/>
        <v>47.75</v>
      </c>
      <c r="L102" s="48">
        <f t="shared" si="24"/>
        <v>30.5</v>
      </c>
      <c r="M102" s="88">
        <f t="shared" si="25"/>
        <v>573.29999999999995</v>
      </c>
    </row>
    <row r="103" spans="1:13" ht="25" customHeight="1">
      <c r="A103" s="39"/>
      <c r="B103" s="40"/>
      <c r="C103" s="41" t="s">
        <v>23</v>
      </c>
      <c r="D103" s="42" t="s">
        <v>621</v>
      </c>
      <c r="E103" s="43">
        <v>9616.2000000000007</v>
      </c>
      <c r="F103" s="176">
        <v>4327.2900000000009</v>
      </c>
      <c r="G103" s="196">
        <f>G94*(1+8%)</f>
        <v>11216.335680000002</v>
      </c>
      <c r="H103" s="197">
        <f t="shared" si="21"/>
        <v>5047.3510560000013</v>
      </c>
      <c r="I103" s="44" t="s">
        <v>19</v>
      </c>
      <c r="J103" s="46">
        <f t="shared" si="22"/>
        <v>77</v>
      </c>
      <c r="K103" s="47">
        <f t="shared" si="23"/>
        <v>47.75</v>
      </c>
      <c r="L103" s="48">
        <f t="shared" si="24"/>
        <v>30.5</v>
      </c>
      <c r="M103" s="88">
        <f t="shared" si="25"/>
        <v>573.29999999999995</v>
      </c>
    </row>
    <row r="104" spans="1:13" ht="25" customHeight="1">
      <c r="A104" s="39"/>
      <c r="B104" s="40"/>
      <c r="C104" s="41" t="s">
        <v>546</v>
      </c>
      <c r="D104" s="42" t="s">
        <v>622</v>
      </c>
      <c r="E104" s="43">
        <v>9616.2000000000007</v>
      </c>
      <c r="F104" s="176">
        <v>4327.2900000000009</v>
      </c>
      <c r="G104" s="196">
        <f>G94*(1+8%)</f>
        <v>11216.335680000002</v>
      </c>
      <c r="H104" s="197">
        <f t="shared" si="21"/>
        <v>5047.3510560000013</v>
      </c>
      <c r="I104" s="44" t="s">
        <v>19</v>
      </c>
      <c r="J104" s="46">
        <f t="shared" si="22"/>
        <v>77</v>
      </c>
      <c r="K104" s="47">
        <f t="shared" si="23"/>
        <v>47.75</v>
      </c>
      <c r="L104" s="48">
        <f t="shared" si="24"/>
        <v>30.5</v>
      </c>
      <c r="M104" s="88">
        <f t="shared" si="25"/>
        <v>573.29999999999995</v>
      </c>
    </row>
    <row r="105" spans="1:13" ht="25" customHeight="1">
      <c r="A105" s="39"/>
      <c r="B105" s="40"/>
      <c r="C105" s="41" t="s">
        <v>44</v>
      </c>
      <c r="D105" s="42" t="s">
        <v>623</v>
      </c>
      <c r="E105" s="43">
        <v>9616.2000000000007</v>
      </c>
      <c r="F105" s="176">
        <v>4327.2900000000009</v>
      </c>
      <c r="G105" s="196">
        <f>G94*(1+8%)</f>
        <v>11216.335680000002</v>
      </c>
      <c r="H105" s="197">
        <f t="shared" si="21"/>
        <v>5047.3510560000013</v>
      </c>
      <c r="I105" s="91" t="s">
        <v>19</v>
      </c>
      <c r="J105" s="46">
        <f t="shared" si="22"/>
        <v>77</v>
      </c>
      <c r="K105" s="47">
        <f t="shared" si="23"/>
        <v>47.75</v>
      </c>
      <c r="L105" s="48">
        <f t="shared" si="24"/>
        <v>30.5</v>
      </c>
      <c r="M105" s="88">
        <f t="shared" si="25"/>
        <v>573.29999999999995</v>
      </c>
    </row>
    <row r="106" spans="1:13" ht="25" customHeight="1">
      <c r="A106" s="39"/>
      <c r="B106" s="40"/>
      <c r="C106" s="41" t="str">
        <f t="shared" ref="C106:C111" si="26">C86</f>
        <v>Plaster Pink</v>
      </c>
      <c r="D106" s="42" t="s">
        <v>624</v>
      </c>
      <c r="E106" s="43">
        <v>9616.2000000000007</v>
      </c>
      <c r="F106" s="176">
        <v>4327.2900000000009</v>
      </c>
      <c r="G106" s="196">
        <f>G94*(1+8%)</f>
        <v>11216.335680000002</v>
      </c>
      <c r="H106" s="197">
        <f t="shared" si="21"/>
        <v>5047.3510560000013</v>
      </c>
      <c r="I106" s="44" t="s">
        <v>19</v>
      </c>
      <c r="J106" s="46">
        <f t="shared" si="22"/>
        <v>77</v>
      </c>
      <c r="K106" s="47">
        <f t="shared" si="23"/>
        <v>47.75</v>
      </c>
      <c r="L106" s="48">
        <f t="shared" si="24"/>
        <v>30.5</v>
      </c>
      <c r="M106" s="88">
        <f t="shared" si="25"/>
        <v>573.29999999999995</v>
      </c>
    </row>
    <row r="107" spans="1:13" ht="25" customHeight="1">
      <c r="A107" s="39"/>
      <c r="B107" s="40"/>
      <c r="C107" s="41" t="str">
        <f t="shared" si="26"/>
        <v>Midnight Blue</v>
      </c>
      <c r="D107" s="42" t="s">
        <v>625</v>
      </c>
      <c r="E107" s="43">
        <v>9616.2000000000007</v>
      </c>
      <c r="F107" s="176">
        <v>4327.2900000000009</v>
      </c>
      <c r="G107" s="196">
        <f>G94*(1+8%)</f>
        <v>11216.335680000002</v>
      </c>
      <c r="H107" s="197">
        <f t="shared" si="21"/>
        <v>5047.3510560000013</v>
      </c>
      <c r="I107" s="44" t="s">
        <v>19</v>
      </c>
      <c r="J107" s="46">
        <f t="shared" si="22"/>
        <v>77</v>
      </c>
      <c r="K107" s="47">
        <f t="shared" si="23"/>
        <v>47.75</v>
      </c>
      <c r="L107" s="48">
        <f t="shared" si="24"/>
        <v>30.5</v>
      </c>
      <c r="M107" s="88">
        <f t="shared" si="25"/>
        <v>573.29999999999995</v>
      </c>
    </row>
    <row r="108" spans="1:13" ht="25" customHeight="1">
      <c r="A108" s="39"/>
      <c r="B108" s="40"/>
      <c r="C108" s="41" t="str">
        <f t="shared" si="26"/>
        <v>Olive Green</v>
      </c>
      <c r="D108" s="42" t="s">
        <v>626</v>
      </c>
      <c r="E108" s="43">
        <v>9616.2000000000007</v>
      </c>
      <c r="F108" s="176">
        <v>4327.2900000000009</v>
      </c>
      <c r="G108" s="196">
        <f>G94*(1+8%)</f>
        <v>11216.335680000002</v>
      </c>
      <c r="H108" s="197">
        <f t="shared" si="21"/>
        <v>5047.3510560000013</v>
      </c>
      <c r="I108" s="44" t="s">
        <v>19</v>
      </c>
      <c r="J108" s="46">
        <f t="shared" si="22"/>
        <v>77</v>
      </c>
      <c r="K108" s="47">
        <f t="shared" si="23"/>
        <v>47.75</v>
      </c>
      <c r="L108" s="48">
        <f t="shared" si="24"/>
        <v>30.5</v>
      </c>
      <c r="M108" s="88">
        <f t="shared" si="25"/>
        <v>573.29999999999995</v>
      </c>
    </row>
    <row r="109" spans="1:13" ht="25" customHeight="1">
      <c r="A109" s="39"/>
      <c r="B109" s="40"/>
      <c r="C109" s="41" t="str">
        <f t="shared" si="26"/>
        <v>Forest Green</v>
      </c>
      <c r="D109" s="42" t="s">
        <v>627</v>
      </c>
      <c r="E109" s="43">
        <v>9616.2000000000007</v>
      </c>
      <c r="F109" s="176">
        <v>4327.2900000000009</v>
      </c>
      <c r="G109" s="196">
        <f>G94*(1+8%)</f>
        <v>11216.335680000002</v>
      </c>
      <c r="H109" s="197">
        <f t="shared" si="21"/>
        <v>5047.3510560000013</v>
      </c>
      <c r="I109" s="44" t="s">
        <v>19</v>
      </c>
      <c r="J109" s="46">
        <f t="shared" si="22"/>
        <v>77</v>
      </c>
      <c r="K109" s="47">
        <f t="shared" si="23"/>
        <v>47.75</v>
      </c>
      <c r="L109" s="48">
        <f t="shared" si="24"/>
        <v>30.5</v>
      </c>
      <c r="M109" s="88">
        <f t="shared" si="25"/>
        <v>573.29999999999995</v>
      </c>
    </row>
    <row r="110" spans="1:13" ht="25" customHeight="1">
      <c r="A110" s="39"/>
      <c r="B110" s="40"/>
      <c r="C110" s="41" t="str">
        <f t="shared" si="26"/>
        <v>Leather</v>
      </c>
      <c r="D110" s="42" t="s">
        <v>628</v>
      </c>
      <c r="E110" s="43">
        <v>9616.2000000000007</v>
      </c>
      <c r="F110" s="176">
        <v>4327.2900000000009</v>
      </c>
      <c r="G110" s="196">
        <f>G94*(1+8%)</f>
        <v>11216.335680000002</v>
      </c>
      <c r="H110" s="197">
        <f t="shared" si="21"/>
        <v>5047.3510560000013</v>
      </c>
      <c r="I110" s="44" t="s">
        <v>19</v>
      </c>
      <c r="J110" s="46">
        <f t="shared" si="22"/>
        <v>77</v>
      </c>
      <c r="K110" s="47">
        <f t="shared" si="23"/>
        <v>47.75</v>
      </c>
      <c r="L110" s="48">
        <f t="shared" si="24"/>
        <v>30.5</v>
      </c>
      <c r="M110" s="88">
        <f t="shared" si="25"/>
        <v>573.29999999999995</v>
      </c>
    </row>
    <row r="111" spans="1:13" ht="25" customHeight="1">
      <c r="A111" s="39"/>
      <c r="B111" s="40"/>
      <c r="C111" s="41" t="str">
        <f t="shared" si="26"/>
        <v>Brick</v>
      </c>
      <c r="D111" s="42" t="s">
        <v>629</v>
      </c>
      <c r="E111" s="43">
        <v>9616.2000000000007</v>
      </c>
      <c r="F111" s="176">
        <v>4327.2900000000009</v>
      </c>
      <c r="G111" s="196">
        <f>G94*(1+8%)</f>
        <v>11216.335680000002</v>
      </c>
      <c r="H111" s="197">
        <f t="shared" si="21"/>
        <v>5047.3510560000013</v>
      </c>
      <c r="I111" s="91" t="s">
        <v>19</v>
      </c>
      <c r="J111" s="46">
        <f t="shared" si="22"/>
        <v>77</v>
      </c>
      <c r="K111" s="47">
        <f t="shared" si="23"/>
        <v>47.75</v>
      </c>
      <c r="L111" s="48">
        <f t="shared" si="24"/>
        <v>30.5</v>
      </c>
      <c r="M111" s="88">
        <f t="shared" si="25"/>
        <v>573.29999999999995</v>
      </c>
    </row>
    <row r="112" spans="1:13" ht="25" customHeight="1">
      <c r="A112" s="39"/>
      <c r="B112" s="40"/>
      <c r="C112" s="41" t="s">
        <v>60</v>
      </c>
      <c r="D112" s="42" t="s">
        <v>59</v>
      </c>
      <c r="E112" s="43">
        <v>10577.820000000002</v>
      </c>
      <c r="F112" s="176">
        <v>4760.0190000000002</v>
      </c>
      <c r="G112" s="198">
        <f>G94*(1+15%)</f>
        <v>11943.320400000001</v>
      </c>
      <c r="H112" s="199">
        <f t="shared" ref="H112:H114" si="27">G112*(0.45)</f>
        <v>5374.4941800000006</v>
      </c>
      <c r="I112" s="44" t="s">
        <v>19</v>
      </c>
      <c r="J112" s="46">
        <f>J105</f>
        <v>77</v>
      </c>
      <c r="K112" s="47">
        <f>K105</f>
        <v>47.75</v>
      </c>
      <c r="L112" s="48">
        <f>L105</f>
        <v>30.5</v>
      </c>
      <c r="M112" s="88">
        <f>M105</f>
        <v>573.29999999999995</v>
      </c>
    </row>
    <row r="113" spans="1:13" ht="25" customHeight="1">
      <c r="A113" s="39"/>
      <c r="B113" s="40"/>
      <c r="C113" s="41" t="s">
        <v>58</v>
      </c>
      <c r="D113" s="42" t="s">
        <v>59</v>
      </c>
      <c r="E113" s="43">
        <v>10577.820000000002</v>
      </c>
      <c r="F113" s="176">
        <v>4760.0190000000002</v>
      </c>
      <c r="G113" s="198">
        <f>G94*(1+15%)</f>
        <v>11943.320400000001</v>
      </c>
      <c r="H113" s="199">
        <f t="shared" si="27"/>
        <v>5374.4941800000006</v>
      </c>
      <c r="I113" s="44" t="s">
        <v>19</v>
      </c>
      <c r="J113" s="101"/>
      <c r="K113" s="78"/>
      <c r="L113" s="79"/>
      <c r="M113" s="102"/>
    </row>
    <row r="114" spans="1:13" ht="25" customHeight="1" thickBot="1">
      <c r="A114" s="50"/>
      <c r="B114" s="90"/>
      <c r="C114" s="180" t="s">
        <v>62</v>
      </c>
      <c r="D114" s="181"/>
      <c r="E114" s="182"/>
      <c r="F114" s="187"/>
      <c r="G114" s="200">
        <f>G94*(1+20%)</f>
        <v>12462.595200000002</v>
      </c>
      <c r="H114" s="201">
        <f t="shared" si="27"/>
        <v>5608.167840000001</v>
      </c>
      <c r="I114" s="98"/>
      <c r="J114" s="85">
        <f>J112</f>
        <v>77</v>
      </c>
      <c r="K114" s="82">
        <f>K112</f>
        <v>47.75</v>
      </c>
      <c r="L114" s="83">
        <f>L112</f>
        <v>30.5</v>
      </c>
      <c r="M114" s="89">
        <f>M112</f>
        <v>573.29999999999995</v>
      </c>
    </row>
    <row r="115" spans="1:13" ht="25" customHeight="1">
      <c r="A115" s="27"/>
      <c r="B115" s="169" t="s">
        <v>149</v>
      </c>
      <c r="C115" s="58" t="s">
        <v>17</v>
      </c>
      <c r="D115" s="59" t="s">
        <v>630</v>
      </c>
      <c r="E115" s="62">
        <v>7876.0000000000009</v>
      </c>
      <c r="F115" s="174">
        <v>3544.2000000000003</v>
      </c>
      <c r="G115" s="194">
        <f>E115*(1+8%)</f>
        <v>8506.0800000000017</v>
      </c>
      <c r="H115" s="195">
        <f t="shared" ref="H115:H132" si="28">G115*(0.45)</f>
        <v>3827.7360000000008</v>
      </c>
      <c r="I115" s="189" t="s">
        <v>65</v>
      </c>
      <c r="J115" s="63">
        <v>75.8</v>
      </c>
      <c r="K115" s="60">
        <v>45.7</v>
      </c>
      <c r="L115" s="61">
        <v>29</v>
      </c>
      <c r="M115" s="64">
        <v>641</v>
      </c>
    </row>
    <row r="116" spans="1:13" ht="25" customHeight="1">
      <c r="A116" s="39"/>
      <c r="B116" s="65" t="s">
        <v>150</v>
      </c>
      <c r="C116" s="41" t="s">
        <v>34</v>
      </c>
      <c r="D116" s="42" t="s">
        <v>631</v>
      </c>
      <c r="E116" s="74">
        <v>8663.6</v>
      </c>
      <c r="F116" s="176">
        <v>3898.62</v>
      </c>
      <c r="G116" s="196">
        <f>G115*(1+15%)</f>
        <v>9781.992000000002</v>
      </c>
      <c r="H116" s="197">
        <f t="shared" si="28"/>
        <v>4401.8964000000014</v>
      </c>
      <c r="I116" s="44" t="s">
        <v>19</v>
      </c>
      <c r="J116" s="94">
        <f>J115</f>
        <v>75.8</v>
      </c>
      <c r="K116" s="92">
        <f>K115</f>
        <v>45.7</v>
      </c>
      <c r="L116" s="93">
        <f>L115</f>
        <v>29</v>
      </c>
      <c r="M116" s="72">
        <f>M115</f>
        <v>641</v>
      </c>
    </row>
    <row r="117" spans="1:13" ht="25" customHeight="1">
      <c r="A117" s="39"/>
      <c r="B117" s="95"/>
      <c r="C117" s="41" t="s">
        <v>42</v>
      </c>
      <c r="D117" s="42" t="s">
        <v>632</v>
      </c>
      <c r="E117" s="74">
        <v>9451.2000000000007</v>
      </c>
      <c r="F117" s="176">
        <v>4253.0400000000009</v>
      </c>
      <c r="G117" s="196">
        <f>G115*(1+15%)</f>
        <v>9781.992000000002</v>
      </c>
      <c r="H117" s="197">
        <f t="shared" si="28"/>
        <v>4401.8964000000014</v>
      </c>
      <c r="I117" s="44" t="s">
        <v>19</v>
      </c>
      <c r="J117" s="35">
        <f t="shared" ref="J117:M126" si="29">J116</f>
        <v>75.8</v>
      </c>
      <c r="K117" s="36">
        <f t="shared" si="29"/>
        <v>45.7</v>
      </c>
      <c r="L117" s="37">
        <f t="shared" si="29"/>
        <v>29</v>
      </c>
      <c r="M117" s="75">
        <f t="shared" si="29"/>
        <v>641</v>
      </c>
    </row>
    <row r="118" spans="1:13" ht="25" customHeight="1">
      <c r="A118" s="39"/>
      <c r="B118" s="97" t="s">
        <v>153</v>
      </c>
      <c r="C118" s="41" t="s">
        <v>538</v>
      </c>
      <c r="D118" s="42" t="s">
        <v>633</v>
      </c>
      <c r="E118" s="74">
        <v>9451.2000000000007</v>
      </c>
      <c r="F118" s="176">
        <v>4253.0400000000009</v>
      </c>
      <c r="G118" s="196">
        <f>G115*(1+15%)</f>
        <v>9781.992000000002</v>
      </c>
      <c r="H118" s="197">
        <f t="shared" si="28"/>
        <v>4401.8964000000014</v>
      </c>
      <c r="I118" s="44" t="s">
        <v>19</v>
      </c>
      <c r="J118" s="35">
        <f t="shared" si="29"/>
        <v>75.8</v>
      </c>
      <c r="K118" s="36">
        <f t="shared" si="29"/>
        <v>45.7</v>
      </c>
      <c r="L118" s="37">
        <f t="shared" si="29"/>
        <v>29</v>
      </c>
      <c r="M118" s="75">
        <f t="shared" si="29"/>
        <v>641</v>
      </c>
    </row>
    <row r="119" spans="1:13" ht="25" customHeight="1">
      <c r="A119" s="39"/>
      <c r="B119" s="73"/>
      <c r="C119" s="41" t="s">
        <v>32</v>
      </c>
      <c r="D119" s="42" t="s">
        <v>634</v>
      </c>
      <c r="E119" s="74">
        <v>9451.2000000000007</v>
      </c>
      <c r="F119" s="176">
        <v>4253.0400000000009</v>
      </c>
      <c r="G119" s="196">
        <f>G115*(1+15%)</f>
        <v>9781.992000000002</v>
      </c>
      <c r="H119" s="197">
        <f t="shared" si="28"/>
        <v>4401.8964000000014</v>
      </c>
      <c r="I119" s="44" t="s">
        <v>19</v>
      </c>
      <c r="J119" s="35">
        <f t="shared" si="29"/>
        <v>75.8</v>
      </c>
      <c r="K119" s="36">
        <f t="shared" si="29"/>
        <v>45.7</v>
      </c>
      <c r="L119" s="37">
        <f t="shared" si="29"/>
        <v>29</v>
      </c>
      <c r="M119" s="75">
        <f t="shared" si="29"/>
        <v>641</v>
      </c>
    </row>
    <row r="120" spans="1:13" ht="25" customHeight="1">
      <c r="A120" s="39"/>
      <c r="B120" s="73"/>
      <c r="C120" s="41" t="s">
        <v>30</v>
      </c>
      <c r="D120" s="42" t="s">
        <v>635</v>
      </c>
      <c r="E120" s="74">
        <v>9451.2000000000007</v>
      </c>
      <c r="F120" s="176">
        <v>4253.0400000000009</v>
      </c>
      <c r="G120" s="196">
        <f>G115*(1+15%)</f>
        <v>9781.992000000002</v>
      </c>
      <c r="H120" s="197">
        <f t="shared" si="28"/>
        <v>4401.8964000000014</v>
      </c>
      <c r="I120" s="44" t="s">
        <v>19</v>
      </c>
      <c r="J120" s="35">
        <f t="shared" si="29"/>
        <v>75.8</v>
      </c>
      <c r="K120" s="36">
        <f t="shared" si="29"/>
        <v>45.7</v>
      </c>
      <c r="L120" s="37">
        <f t="shared" si="29"/>
        <v>29</v>
      </c>
      <c r="M120" s="75">
        <f t="shared" si="29"/>
        <v>641</v>
      </c>
    </row>
    <row r="121" spans="1:13" ht="25" customHeight="1">
      <c r="A121" s="39"/>
      <c r="B121" s="73"/>
      <c r="C121" s="41" t="s">
        <v>40</v>
      </c>
      <c r="D121" s="42" t="s">
        <v>636</v>
      </c>
      <c r="E121" s="74">
        <v>9451.2000000000007</v>
      </c>
      <c r="F121" s="176">
        <v>4253.0400000000009</v>
      </c>
      <c r="G121" s="196">
        <f>G115*(1+15%)</f>
        <v>9781.992000000002</v>
      </c>
      <c r="H121" s="197">
        <f t="shared" si="28"/>
        <v>4401.8964000000014</v>
      </c>
      <c r="I121" s="44" t="s">
        <v>19</v>
      </c>
      <c r="J121" s="35">
        <f t="shared" si="29"/>
        <v>75.8</v>
      </c>
      <c r="K121" s="36">
        <f t="shared" si="29"/>
        <v>45.7</v>
      </c>
      <c r="L121" s="37">
        <f t="shared" si="29"/>
        <v>29</v>
      </c>
      <c r="M121" s="75">
        <f t="shared" si="29"/>
        <v>641</v>
      </c>
    </row>
    <row r="122" spans="1:13" ht="25" customHeight="1">
      <c r="A122" s="39"/>
      <c r="B122" s="73"/>
      <c r="C122" s="41" t="s">
        <v>21</v>
      </c>
      <c r="D122" s="42" t="s">
        <v>151</v>
      </c>
      <c r="E122" s="74">
        <v>9451.2000000000007</v>
      </c>
      <c r="F122" s="176">
        <v>4253.0400000000009</v>
      </c>
      <c r="G122" s="196">
        <f>G115*(1+15%)</f>
        <v>9781.992000000002</v>
      </c>
      <c r="H122" s="197">
        <f t="shared" si="28"/>
        <v>4401.8964000000014</v>
      </c>
      <c r="I122" s="44" t="s">
        <v>19</v>
      </c>
      <c r="J122" s="35">
        <f t="shared" si="29"/>
        <v>75.8</v>
      </c>
      <c r="K122" s="36">
        <f t="shared" si="29"/>
        <v>45.7</v>
      </c>
      <c r="L122" s="37">
        <f t="shared" si="29"/>
        <v>29</v>
      </c>
      <c r="M122" s="75">
        <f t="shared" si="29"/>
        <v>641</v>
      </c>
    </row>
    <row r="123" spans="1:13" ht="25" customHeight="1">
      <c r="A123" s="39"/>
      <c r="B123" s="73"/>
      <c r="C123" s="41" t="s">
        <v>543</v>
      </c>
      <c r="D123" s="42" t="s">
        <v>637</v>
      </c>
      <c r="E123" s="74">
        <v>9451.2000000000007</v>
      </c>
      <c r="F123" s="176">
        <v>4253.0400000000009</v>
      </c>
      <c r="G123" s="196">
        <f>G115*(1+15%)</f>
        <v>9781.992000000002</v>
      </c>
      <c r="H123" s="197">
        <f t="shared" si="28"/>
        <v>4401.8964000000014</v>
      </c>
      <c r="I123" s="44" t="s">
        <v>19</v>
      </c>
      <c r="J123" s="35">
        <f t="shared" si="29"/>
        <v>75.8</v>
      </c>
      <c r="K123" s="36">
        <f t="shared" si="29"/>
        <v>45.7</v>
      </c>
      <c r="L123" s="37">
        <f t="shared" si="29"/>
        <v>29</v>
      </c>
      <c r="M123" s="75">
        <f t="shared" si="29"/>
        <v>641</v>
      </c>
    </row>
    <row r="124" spans="1:13" ht="25" customHeight="1">
      <c r="A124" s="39"/>
      <c r="B124" s="73"/>
      <c r="C124" s="41" t="s">
        <v>23</v>
      </c>
      <c r="D124" s="42" t="s">
        <v>638</v>
      </c>
      <c r="E124" s="74">
        <v>9451.2000000000007</v>
      </c>
      <c r="F124" s="176">
        <v>4253.0400000000009</v>
      </c>
      <c r="G124" s="196">
        <f>G115*(1+15%)</f>
        <v>9781.992000000002</v>
      </c>
      <c r="H124" s="197">
        <f t="shared" si="28"/>
        <v>4401.8964000000014</v>
      </c>
      <c r="I124" s="44" t="s">
        <v>19</v>
      </c>
      <c r="J124" s="35">
        <f t="shared" si="29"/>
        <v>75.8</v>
      </c>
      <c r="K124" s="36">
        <f t="shared" si="29"/>
        <v>45.7</v>
      </c>
      <c r="L124" s="37">
        <f t="shared" si="29"/>
        <v>29</v>
      </c>
      <c r="M124" s="75">
        <f t="shared" si="29"/>
        <v>641</v>
      </c>
    </row>
    <row r="125" spans="1:13" ht="25" customHeight="1">
      <c r="A125" s="39"/>
      <c r="B125" s="73"/>
      <c r="C125" s="41" t="s">
        <v>546</v>
      </c>
      <c r="D125" s="42" t="s">
        <v>639</v>
      </c>
      <c r="E125" s="74">
        <v>9451.2000000000007</v>
      </c>
      <c r="F125" s="176">
        <v>4253.0400000000009</v>
      </c>
      <c r="G125" s="196">
        <f>G115*(1+15%)</f>
        <v>9781.992000000002</v>
      </c>
      <c r="H125" s="197">
        <f t="shared" si="28"/>
        <v>4401.8964000000014</v>
      </c>
      <c r="I125" s="44" t="s">
        <v>19</v>
      </c>
      <c r="J125" s="35">
        <f t="shared" si="29"/>
        <v>75.8</v>
      </c>
      <c r="K125" s="36">
        <f t="shared" si="29"/>
        <v>45.7</v>
      </c>
      <c r="L125" s="37">
        <f t="shared" si="29"/>
        <v>29</v>
      </c>
      <c r="M125" s="75">
        <f t="shared" si="29"/>
        <v>641</v>
      </c>
    </row>
    <row r="126" spans="1:13" ht="25" customHeight="1">
      <c r="A126" s="39"/>
      <c r="B126" s="73"/>
      <c r="C126" s="41" t="s">
        <v>44</v>
      </c>
      <c r="D126" s="77" t="s">
        <v>640</v>
      </c>
      <c r="E126" s="80">
        <v>9451.2000000000007</v>
      </c>
      <c r="F126" s="177">
        <v>4253.0400000000009</v>
      </c>
      <c r="G126" s="196">
        <f>G115*(1+15%)</f>
        <v>9781.992000000002</v>
      </c>
      <c r="H126" s="197">
        <f t="shared" si="28"/>
        <v>4401.8964000000014</v>
      </c>
      <c r="I126" s="91" t="s">
        <v>19</v>
      </c>
      <c r="J126" s="35">
        <f t="shared" si="29"/>
        <v>75.8</v>
      </c>
      <c r="K126" s="36">
        <f t="shared" si="29"/>
        <v>45.7</v>
      </c>
      <c r="L126" s="37">
        <f t="shared" si="29"/>
        <v>29</v>
      </c>
      <c r="M126" s="75">
        <f t="shared" si="29"/>
        <v>641</v>
      </c>
    </row>
    <row r="127" spans="1:13" ht="25" customHeight="1">
      <c r="A127" s="39"/>
      <c r="B127" s="73"/>
      <c r="C127" s="41" t="s">
        <v>549</v>
      </c>
      <c r="D127" s="42" t="s">
        <v>641</v>
      </c>
      <c r="E127" s="74">
        <v>9451.2000000000007</v>
      </c>
      <c r="F127" s="176">
        <v>4253.0400000000009</v>
      </c>
      <c r="G127" s="196">
        <f>G115*(1+15%)</f>
        <v>9781.992000000002</v>
      </c>
      <c r="H127" s="197">
        <f t="shared" si="28"/>
        <v>4401.8964000000014</v>
      </c>
      <c r="I127" s="44" t="s">
        <v>19</v>
      </c>
      <c r="J127" s="35">
        <f t="shared" ref="J127:M127" si="30">J122</f>
        <v>75.8</v>
      </c>
      <c r="K127" s="36">
        <f t="shared" si="30"/>
        <v>45.7</v>
      </c>
      <c r="L127" s="37">
        <f t="shared" si="30"/>
        <v>29</v>
      </c>
      <c r="M127" s="75">
        <f t="shared" si="30"/>
        <v>641</v>
      </c>
    </row>
    <row r="128" spans="1:13" ht="25" customHeight="1">
      <c r="A128" s="39"/>
      <c r="B128" s="73"/>
      <c r="C128" s="41" t="s">
        <v>551</v>
      </c>
      <c r="D128" s="42" t="s">
        <v>642</v>
      </c>
      <c r="E128" s="80">
        <v>9451.2000000000007</v>
      </c>
      <c r="F128" s="177">
        <v>4253.0400000000009</v>
      </c>
      <c r="G128" s="196">
        <f>G115*(1+15%)</f>
        <v>9781.992000000002</v>
      </c>
      <c r="H128" s="197">
        <f t="shared" si="28"/>
        <v>4401.8964000000014</v>
      </c>
      <c r="I128" s="91" t="s">
        <v>19</v>
      </c>
      <c r="J128" s="35">
        <f t="shared" ref="J128:M128" si="31">J127</f>
        <v>75.8</v>
      </c>
      <c r="K128" s="36">
        <f t="shared" si="31"/>
        <v>45.7</v>
      </c>
      <c r="L128" s="37">
        <f t="shared" si="31"/>
        <v>29</v>
      </c>
      <c r="M128" s="75">
        <f t="shared" si="31"/>
        <v>641</v>
      </c>
    </row>
    <row r="129" spans="1:13" ht="25" customHeight="1">
      <c r="A129" s="39"/>
      <c r="B129" s="73"/>
      <c r="C129" s="41" t="s">
        <v>553</v>
      </c>
      <c r="D129" s="42" t="s">
        <v>643</v>
      </c>
      <c r="E129" s="74">
        <v>9451.2000000000007</v>
      </c>
      <c r="F129" s="176">
        <v>4253.0400000000009</v>
      </c>
      <c r="G129" s="196">
        <f>G115*(1+15%)</f>
        <v>9781.992000000002</v>
      </c>
      <c r="H129" s="197">
        <f t="shared" si="28"/>
        <v>4401.8964000000014</v>
      </c>
      <c r="I129" s="44" t="s">
        <v>19</v>
      </c>
      <c r="J129" s="35">
        <f t="shared" ref="J129:M129" si="32">J124</f>
        <v>75.8</v>
      </c>
      <c r="K129" s="36">
        <f t="shared" si="32"/>
        <v>45.7</v>
      </c>
      <c r="L129" s="37">
        <f t="shared" si="32"/>
        <v>29</v>
      </c>
      <c r="M129" s="75">
        <f t="shared" si="32"/>
        <v>641</v>
      </c>
    </row>
    <row r="130" spans="1:13" ht="25" customHeight="1">
      <c r="A130" s="39"/>
      <c r="B130" s="73"/>
      <c r="C130" s="41" t="s">
        <v>555</v>
      </c>
      <c r="D130" s="42" t="s">
        <v>644</v>
      </c>
      <c r="E130" s="80">
        <v>9451.2000000000007</v>
      </c>
      <c r="F130" s="177">
        <v>4253.0400000000009</v>
      </c>
      <c r="G130" s="196">
        <f>G115*(1+15%)</f>
        <v>9781.992000000002</v>
      </c>
      <c r="H130" s="197">
        <f t="shared" si="28"/>
        <v>4401.8964000000014</v>
      </c>
      <c r="I130" s="91" t="s">
        <v>19</v>
      </c>
      <c r="J130" s="35">
        <f t="shared" ref="J130:M130" si="33">J129</f>
        <v>75.8</v>
      </c>
      <c r="K130" s="36">
        <f t="shared" si="33"/>
        <v>45.7</v>
      </c>
      <c r="L130" s="37">
        <f t="shared" si="33"/>
        <v>29</v>
      </c>
      <c r="M130" s="75">
        <f t="shared" si="33"/>
        <v>641</v>
      </c>
    </row>
    <row r="131" spans="1:13" ht="25" customHeight="1">
      <c r="A131" s="39"/>
      <c r="B131" s="73"/>
      <c r="C131" s="41" t="s">
        <v>557</v>
      </c>
      <c r="D131" s="42" t="s">
        <v>645</v>
      </c>
      <c r="E131" s="74">
        <v>9451.2000000000007</v>
      </c>
      <c r="F131" s="176">
        <v>4253.0400000000009</v>
      </c>
      <c r="G131" s="196">
        <f>G115*(1+15%)</f>
        <v>9781.992000000002</v>
      </c>
      <c r="H131" s="197">
        <f t="shared" si="28"/>
        <v>4401.8964000000014</v>
      </c>
      <c r="I131" s="44" t="s">
        <v>19</v>
      </c>
      <c r="J131" s="35">
        <f t="shared" ref="J131:M131" si="34">J126</f>
        <v>75.8</v>
      </c>
      <c r="K131" s="36">
        <f t="shared" si="34"/>
        <v>45.7</v>
      </c>
      <c r="L131" s="37">
        <f t="shared" si="34"/>
        <v>29</v>
      </c>
      <c r="M131" s="75">
        <f t="shared" si="34"/>
        <v>641</v>
      </c>
    </row>
    <row r="132" spans="1:13" ht="25" customHeight="1">
      <c r="A132" s="39"/>
      <c r="B132" s="73"/>
      <c r="C132" s="41" t="s">
        <v>559</v>
      </c>
      <c r="D132" s="42" t="s">
        <v>646</v>
      </c>
      <c r="E132" s="80">
        <v>9451.2000000000007</v>
      </c>
      <c r="F132" s="177">
        <v>4253.0400000000009</v>
      </c>
      <c r="G132" s="196">
        <f>G115*(1+15%)</f>
        <v>9781.992000000002</v>
      </c>
      <c r="H132" s="197">
        <f t="shared" si="28"/>
        <v>4401.8964000000014</v>
      </c>
      <c r="I132" s="91" t="s">
        <v>19</v>
      </c>
      <c r="J132" s="35">
        <f t="shared" ref="J132:M132" si="35">J131</f>
        <v>75.8</v>
      </c>
      <c r="K132" s="36">
        <f t="shared" si="35"/>
        <v>45.7</v>
      </c>
      <c r="L132" s="37">
        <f t="shared" si="35"/>
        <v>29</v>
      </c>
      <c r="M132" s="75">
        <f t="shared" si="35"/>
        <v>641</v>
      </c>
    </row>
    <row r="133" spans="1:13" ht="25" customHeight="1">
      <c r="A133" s="39"/>
      <c r="B133" s="73"/>
      <c r="C133" s="41" t="s">
        <v>60</v>
      </c>
      <c r="D133" s="42" t="s">
        <v>59</v>
      </c>
      <c r="E133" s="80">
        <v>10396.320000000002</v>
      </c>
      <c r="F133" s="176">
        <v>4678.3440000000001</v>
      </c>
      <c r="G133" s="198">
        <f>G115*(1+25%)</f>
        <v>10632.600000000002</v>
      </c>
      <c r="H133" s="199">
        <f t="shared" ref="H133:H134" si="36">G133*(0.45)</f>
        <v>4784.670000000001</v>
      </c>
      <c r="I133" s="44" t="s">
        <v>19</v>
      </c>
      <c r="J133" s="35">
        <f>J126</f>
        <v>75.8</v>
      </c>
      <c r="K133" s="36">
        <f>K126</f>
        <v>45.7</v>
      </c>
      <c r="L133" s="37">
        <f>L126</f>
        <v>29</v>
      </c>
      <c r="M133" s="75">
        <f>M126</f>
        <v>641</v>
      </c>
    </row>
    <row r="134" spans="1:13" ht="25" customHeight="1">
      <c r="A134" s="39"/>
      <c r="B134" s="73"/>
      <c r="C134" s="41" t="s">
        <v>58</v>
      </c>
      <c r="D134" s="42" t="s">
        <v>59</v>
      </c>
      <c r="E134" s="74">
        <v>10396.320000000002</v>
      </c>
      <c r="F134" s="176">
        <v>4678.3440000000001</v>
      </c>
      <c r="G134" s="198">
        <f>G115*(1+25%)</f>
        <v>10632.600000000002</v>
      </c>
      <c r="H134" s="199">
        <f t="shared" si="36"/>
        <v>4784.670000000001</v>
      </c>
      <c r="I134" s="44" t="s">
        <v>19</v>
      </c>
      <c r="J134" s="136"/>
      <c r="K134" s="137"/>
      <c r="L134" s="138"/>
      <c r="M134" s="104"/>
    </row>
    <row r="135" spans="1:13" ht="25" customHeight="1" thickBot="1">
      <c r="A135" s="50"/>
      <c r="B135" s="81"/>
      <c r="C135" s="180" t="s">
        <v>62</v>
      </c>
      <c r="D135" s="181"/>
      <c r="E135" s="186"/>
      <c r="F135" s="187"/>
      <c r="G135" s="200">
        <f>G115*(1+30%)</f>
        <v>11057.904000000002</v>
      </c>
      <c r="H135" s="201">
        <f t="shared" ref="H135" si="37">G135*(0.45)</f>
        <v>4976.0568000000012</v>
      </c>
      <c r="I135" s="98"/>
      <c r="J135" s="54">
        <f t="shared" ref="J135:M135" si="38">J133</f>
        <v>75.8</v>
      </c>
      <c r="K135" s="55">
        <f t="shared" si="38"/>
        <v>45.7</v>
      </c>
      <c r="L135" s="56">
        <f t="shared" si="38"/>
        <v>29</v>
      </c>
      <c r="M135" s="86">
        <f t="shared" si="38"/>
        <v>641</v>
      </c>
    </row>
    <row r="136" spans="1:13" ht="25" customHeight="1">
      <c r="A136" s="27"/>
      <c r="B136" s="167" t="s">
        <v>647</v>
      </c>
      <c r="C136" s="105" t="s">
        <v>17</v>
      </c>
      <c r="D136" s="106" t="s">
        <v>648</v>
      </c>
      <c r="E136" s="108">
        <v>9471</v>
      </c>
      <c r="F136" s="179">
        <v>4261.9500000000007</v>
      </c>
      <c r="G136" s="194">
        <f>E136*(1+8%)</f>
        <v>10228.68</v>
      </c>
      <c r="H136" s="195">
        <f t="shared" ref="H136:H153" si="39">G136*(0.45)</f>
        <v>4602.9059999999999</v>
      </c>
      <c r="I136" s="49" t="s">
        <v>19</v>
      </c>
      <c r="J136" s="30">
        <v>75.25</v>
      </c>
      <c r="K136" s="31">
        <v>49.25</v>
      </c>
      <c r="L136" s="32">
        <v>28.5</v>
      </c>
      <c r="M136" s="87">
        <v>507.2</v>
      </c>
    </row>
    <row r="137" spans="1:13" ht="25" customHeight="1">
      <c r="A137" s="39"/>
      <c r="B137" s="40" t="s">
        <v>20</v>
      </c>
      <c r="C137" s="41" t="s">
        <v>34</v>
      </c>
      <c r="D137" s="42" t="s">
        <v>649</v>
      </c>
      <c r="E137" s="43">
        <v>9471</v>
      </c>
      <c r="F137" s="176">
        <v>4261.9500000000007</v>
      </c>
      <c r="G137" s="196">
        <f>G136*(1+8%)</f>
        <v>11046.974400000001</v>
      </c>
      <c r="H137" s="197">
        <f t="shared" si="39"/>
        <v>4971.1384800000005</v>
      </c>
      <c r="I137" s="44" t="s">
        <v>19</v>
      </c>
      <c r="J137" s="46">
        <f t="shared" ref="J137:J153" si="40">J136</f>
        <v>75.25</v>
      </c>
      <c r="K137" s="47">
        <f t="shared" ref="K137:K153" si="41">K136</f>
        <v>49.25</v>
      </c>
      <c r="L137" s="48">
        <f t="shared" ref="L137:L153" si="42">L136</f>
        <v>28.5</v>
      </c>
      <c r="M137" s="88">
        <f t="shared" ref="M137:M153" si="43">M136</f>
        <v>507.2</v>
      </c>
    </row>
    <row r="138" spans="1:13" ht="25" customHeight="1">
      <c r="A138" s="39"/>
      <c r="B138" s="40" t="s">
        <v>173</v>
      </c>
      <c r="C138" s="41" t="s">
        <v>42</v>
      </c>
      <c r="D138" s="42" t="s">
        <v>650</v>
      </c>
      <c r="E138" s="43">
        <v>9471</v>
      </c>
      <c r="F138" s="176">
        <v>4261.9500000000007</v>
      </c>
      <c r="G138" s="196">
        <f>G136*(1+8%)</f>
        <v>11046.974400000001</v>
      </c>
      <c r="H138" s="197">
        <f t="shared" si="39"/>
        <v>4971.1384800000005</v>
      </c>
      <c r="I138" s="44" t="s">
        <v>19</v>
      </c>
      <c r="J138" s="46">
        <f t="shared" si="40"/>
        <v>75.25</v>
      </c>
      <c r="K138" s="47">
        <f t="shared" si="41"/>
        <v>49.25</v>
      </c>
      <c r="L138" s="48">
        <f t="shared" si="42"/>
        <v>28.5</v>
      </c>
      <c r="M138" s="88">
        <f t="shared" si="43"/>
        <v>507.2</v>
      </c>
    </row>
    <row r="139" spans="1:13" ht="25" customHeight="1">
      <c r="A139" s="39"/>
      <c r="B139" s="40"/>
      <c r="C139" s="41" t="s">
        <v>538</v>
      </c>
      <c r="D139" s="42" t="s">
        <v>651</v>
      </c>
      <c r="E139" s="43">
        <v>9471</v>
      </c>
      <c r="F139" s="176">
        <v>4261.9500000000007</v>
      </c>
      <c r="G139" s="196">
        <f>G136*(1+8%)</f>
        <v>11046.974400000001</v>
      </c>
      <c r="H139" s="197">
        <f t="shared" si="39"/>
        <v>4971.1384800000005</v>
      </c>
      <c r="I139" s="44" t="s">
        <v>19</v>
      </c>
      <c r="J139" s="46">
        <f t="shared" si="40"/>
        <v>75.25</v>
      </c>
      <c r="K139" s="47">
        <f t="shared" si="41"/>
        <v>49.25</v>
      </c>
      <c r="L139" s="48">
        <f t="shared" si="42"/>
        <v>28.5</v>
      </c>
      <c r="M139" s="88">
        <f t="shared" si="43"/>
        <v>507.2</v>
      </c>
    </row>
    <row r="140" spans="1:13" ht="25" customHeight="1">
      <c r="A140" s="39"/>
      <c r="B140" s="40" t="s">
        <v>176</v>
      </c>
      <c r="C140" s="41" t="s">
        <v>32</v>
      </c>
      <c r="D140" s="42" t="s">
        <v>652</v>
      </c>
      <c r="E140" s="43">
        <v>9471</v>
      </c>
      <c r="F140" s="176">
        <v>4261.9500000000007</v>
      </c>
      <c r="G140" s="196">
        <f>G136*(1+8%)</f>
        <v>11046.974400000001</v>
      </c>
      <c r="H140" s="197">
        <f t="shared" si="39"/>
        <v>4971.1384800000005</v>
      </c>
      <c r="I140" s="44" t="s">
        <v>19</v>
      </c>
      <c r="J140" s="46">
        <f t="shared" si="40"/>
        <v>75.25</v>
      </c>
      <c r="K140" s="47">
        <f t="shared" si="41"/>
        <v>49.25</v>
      </c>
      <c r="L140" s="48">
        <f t="shared" si="42"/>
        <v>28.5</v>
      </c>
      <c r="M140" s="88">
        <f t="shared" si="43"/>
        <v>507.2</v>
      </c>
    </row>
    <row r="141" spans="1:13" ht="25" customHeight="1">
      <c r="A141" s="39"/>
      <c r="B141" s="40"/>
      <c r="C141" s="41" t="s">
        <v>30</v>
      </c>
      <c r="D141" s="42" t="s">
        <v>653</v>
      </c>
      <c r="E141" s="43">
        <v>9471</v>
      </c>
      <c r="F141" s="176">
        <v>4261.9500000000007</v>
      </c>
      <c r="G141" s="196">
        <f>G136*(1+8%)</f>
        <v>11046.974400000001</v>
      </c>
      <c r="H141" s="197">
        <f t="shared" si="39"/>
        <v>4971.1384800000005</v>
      </c>
      <c r="I141" s="44" t="s">
        <v>19</v>
      </c>
      <c r="J141" s="46">
        <f t="shared" si="40"/>
        <v>75.25</v>
      </c>
      <c r="K141" s="47">
        <f t="shared" si="41"/>
        <v>49.25</v>
      </c>
      <c r="L141" s="48">
        <f t="shared" si="42"/>
        <v>28.5</v>
      </c>
      <c r="M141" s="88">
        <f t="shared" si="43"/>
        <v>507.2</v>
      </c>
    </row>
    <row r="142" spans="1:13" ht="25" customHeight="1">
      <c r="A142" s="39"/>
      <c r="B142" s="40"/>
      <c r="C142" s="41" t="s">
        <v>40</v>
      </c>
      <c r="D142" s="42" t="s">
        <v>654</v>
      </c>
      <c r="E142" s="43">
        <v>9471</v>
      </c>
      <c r="F142" s="176">
        <v>4261.9500000000007</v>
      </c>
      <c r="G142" s="196">
        <f>G136*(1+8%)</f>
        <v>11046.974400000001</v>
      </c>
      <c r="H142" s="197">
        <f t="shared" si="39"/>
        <v>4971.1384800000005</v>
      </c>
      <c r="I142" s="44" t="s">
        <v>19</v>
      </c>
      <c r="J142" s="46">
        <f t="shared" si="40"/>
        <v>75.25</v>
      </c>
      <c r="K142" s="47">
        <f t="shared" si="41"/>
        <v>49.25</v>
      </c>
      <c r="L142" s="48">
        <f t="shared" si="42"/>
        <v>28.5</v>
      </c>
      <c r="M142" s="88">
        <f t="shared" si="43"/>
        <v>507.2</v>
      </c>
    </row>
    <row r="143" spans="1:13" ht="25" customHeight="1">
      <c r="A143" s="39"/>
      <c r="B143" s="40"/>
      <c r="C143" s="41" t="s">
        <v>21</v>
      </c>
      <c r="D143" s="42" t="s">
        <v>172</v>
      </c>
      <c r="E143" s="43">
        <v>9471</v>
      </c>
      <c r="F143" s="176">
        <v>4261.9500000000007</v>
      </c>
      <c r="G143" s="196">
        <f>G136*(1+8%)</f>
        <v>11046.974400000001</v>
      </c>
      <c r="H143" s="197">
        <f t="shared" si="39"/>
        <v>4971.1384800000005</v>
      </c>
      <c r="I143" s="44" t="s">
        <v>19</v>
      </c>
      <c r="J143" s="46">
        <f t="shared" si="40"/>
        <v>75.25</v>
      </c>
      <c r="K143" s="47">
        <f t="shared" si="41"/>
        <v>49.25</v>
      </c>
      <c r="L143" s="48">
        <f t="shared" si="42"/>
        <v>28.5</v>
      </c>
      <c r="M143" s="88">
        <f t="shared" si="43"/>
        <v>507.2</v>
      </c>
    </row>
    <row r="144" spans="1:13" ht="25" customHeight="1">
      <c r="A144" s="39"/>
      <c r="B144" s="40"/>
      <c r="C144" s="41" t="s">
        <v>543</v>
      </c>
      <c r="D144" s="42" t="s">
        <v>655</v>
      </c>
      <c r="E144" s="43">
        <v>9471</v>
      </c>
      <c r="F144" s="176">
        <v>4261.9500000000007</v>
      </c>
      <c r="G144" s="196">
        <f>G136*(1+8%)</f>
        <v>11046.974400000001</v>
      </c>
      <c r="H144" s="197">
        <f t="shared" si="39"/>
        <v>4971.1384800000005</v>
      </c>
      <c r="I144" s="44" t="s">
        <v>19</v>
      </c>
      <c r="J144" s="46">
        <f t="shared" si="40"/>
        <v>75.25</v>
      </c>
      <c r="K144" s="47">
        <f t="shared" si="41"/>
        <v>49.25</v>
      </c>
      <c r="L144" s="48">
        <f t="shared" si="42"/>
        <v>28.5</v>
      </c>
      <c r="M144" s="88">
        <f t="shared" si="43"/>
        <v>507.2</v>
      </c>
    </row>
    <row r="145" spans="1:13" ht="25" customHeight="1">
      <c r="A145" s="39"/>
      <c r="B145" s="40"/>
      <c r="C145" s="41" t="s">
        <v>23</v>
      </c>
      <c r="D145" s="42" t="s">
        <v>656</v>
      </c>
      <c r="E145" s="43">
        <v>9471</v>
      </c>
      <c r="F145" s="176">
        <v>4261.9500000000007</v>
      </c>
      <c r="G145" s="196">
        <f>G136*(1+8%)</f>
        <v>11046.974400000001</v>
      </c>
      <c r="H145" s="197">
        <f t="shared" si="39"/>
        <v>4971.1384800000005</v>
      </c>
      <c r="I145" s="44" t="s">
        <v>19</v>
      </c>
      <c r="J145" s="46">
        <f t="shared" si="40"/>
        <v>75.25</v>
      </c>
      <c r="K145" s="47">
        <f t="shared" si="41"/>
        <v>49.25</v>
      </c>
      <c r="L145" s="48">
        <f t="shared" si="42"/>
        <v>28.5</v>
      </c>
      <c r="M145" s="88">
        <f t="shared" si="43"/>
        <v>507.2</v>
      </c>
    </row>
    <row r="146" spans="1:13" ht="25" customHeight="1">
      <c r="A146" s="39"/>
      <c r="B146" s="40"/>
      <c r="C146" s="41" t="s">
        <v>546</v>
      </c>
      <c r="D146" s="42" t="s">
        <v>657</v>
      </c>
      <c r="E146" s="43">
        <v>9471</v>
      </c>
      <c r="F146" s="176">
        <v>4261.9500000000007</v>
      </c>
      <c r="G146" s="196">
        <f>G136*(1+8%)</f>
        <v>11046.974400000001</v>
      </c>
      <c r="H146" s="197">
        <f t="shared" si="39"/>
        <v>4971.1384800000005</v>
      </c>
      <c r="I146" s="44" t="s">
        <v>19</v>
      </c>
      <c r="J146" s="46">
        <f t="shared" si="40"/>
        <v>75.25</v>
      </c>
      <c r="K146" s="47">
        <f t="shared" si="41"/>
        <v>49.25</v>
      </c>
      <c r="L146" s="48">
        <f t="shared" si="42"/>
        <v>28.5</v>
      </c>
      <c r="M146" s="88">
        <f t="shared" si="43"/>
        <v>507.2</v>
      </c>
    </row>
    <row r="147" spans="1:13" ht="25" customHeight="1">
      <c r="A147" s="39"/>
      <c r="B147" s="40"/>
      <c r="C147" s="41" t="s">
        <v>44</v>
      </c>
      <c r="D147" s="42" t="s">
        <v>658</v>
      </c>
      <c r="E147" s="43">
        <v>9471</v>
      </c>
      <c r="F147" s="176">
        <v>4261.9500000000007</v>
      </c>
      <c r="G147" s="196">
        <f>G136*(1+8%)</f>
        <v>11046.974400000001</v>
      </c>
      <c r="H147" s="197">
        <f t="shared" si="39"/>
        <v>4971.1384800000005</v>
      </c>
      <c r="I147" s="44" t="s">
        <v>19</v>
      </c>
      <c r="J147" s="46">
        <f t="shared" si="40"/>
        <v>75.25</v>
      </c>
      <c r="K147" s="47">
        <f t="shared" si="41"/>
        <v>49.25</v>
      </c>
      <c r="L147" s="48">
        <f t="shared" si="42"/>
        <v>28.5</v>
      </c>
      <c r="M147" s="88">
        <f t="shared" si="43"/>
        <v>507.2</v>
      </c>
    </row>
    <row r="148" spans="1:13" ht="25" customHeight="1">
      <c r="A148" s="39"/>
      <c r="B148" s="40"/>
      <c r="C148" s="41" t="str">
        <f t="shared" ref="C148:C153" si="44">C106</f>
        <v>Plaster Pink</v>
      </c>
      <c r="D148" s="42" t="s">
        <v>659</v>
      </c>
      <c r="E148" s="43">
        <v>9471</v>
      </c>
      <c r="F148" s="176">
        <v>4261.9500000000007</v>
      </c>
      <c r="G148" s="196">
        <f>G136*(1+8%)</f>
        <v>11046.974400000001</v>
      </c>
      <c r="H148" s="197">
        <f t="shared" si="39"/>
        <v>4971.1384800000005</v>
      </c>
      <c r="I148" s="44" t="s">
        <v>19</v>
      </c>
      <c r="J148" s="46">
        <f t="shared" si="40"/>
        <v>75.25</v>
      </c>
      <c r="K148" s="47">
        <f t="shared" si="41"/>
        <v>49.25</v>
      </c>
      <c r="L148" s="48">
        <f t="shared" si="42"/>
        <v>28.5</v>
      </c>
      <c r="M148" s="88">
        <f t="shared" si="43"/>
        <v>507.2</v>
      </c>
    </row>
    <row r="149" spans="1:13" ht="25" customHeight="1">
      <c r="A149" s="39"/>
      <c r="B149" s="40"/>
      <c r="C149" s="41" t="str">
        <f t="shared" si="44"/>
        <v>Midnight Blue</v>
      </c>
      <c r="D149" s="42" t="s">
        <v>660</v>
      </c>
      <c r="E149" s="43">
        <v>9471</v>
      </c>
      <c r="F149" s="176">
        <v>4261.9500000000007</v>
      </c>
      <c r="G149" s="196">
        <f>G136*(1+8%)</f>
        <v>11046.974400000001</v>
      </c>
      <c r="H149" s="197">
        <f t="shared" si="39"/>
        <v>4971.1384800000005</v>
      </c>
      <c r="I149" s="44" t="s">
        <v>19</v>
      </c>
      <c r="J149" s="46">
        <f t="shared" si="40"/>
        <v>75.25</v>
      </c>
      <c r="K149" s="47">
        <f t="shared" si="41"/>
        <v>49.25</v>
      </c>
      <c r="L149" s="48">
        <f t="shared" si="42"/>
        <v>28.5</v>
      </c>
      <c r="M149" s="88">
        <f t="shared" si="43"/>
        <v>507.2</v>
      </c>
    </row>
    <row r="150" spans="1:13" ht="25" customHeight="1">
      <c r="A150" s="39"/>
      <c r="B150" s="40"/>
      <c r="C150" s="41" t="str">
        <f t="shared" si="44"/>
        <v>Olive Green</v>
      </c>
      <c r="D150" s="42" t="s">
        <v>661</v>
      </c>
      <c r="E150" s="43">
        <v>9471</v>
      </c>
      <c r="F150" s="176">
        <v>4261.9500000000007</v>
      </c>
      <c r="G150" s="196">
        <f>G136*(1+8%)</f>
        <v>11046.974400000001</v>
      </c>
      <c r="H150" s="197">
        <f t="shared" si="39"/>
        <v>4971.1384800000005</v>
      </c>
      <c r="I150" s="44" t="s">
        <v>19</v>
      </c>
      <c r="J150" s="46">
        <f t="shared" si="40"/>
        <v>75.25</v>
      </c>
      <c r="K150" s="47">
        <f t="shared" si="41"/>
        <v>49.25</v>
      </c>
      <c r="L150" s="48">
        <f t="shared" si="42"/>
        <v>28.5</v>
      </c>
      <c r="M150" s="88">
        <f t="shared" si="43"/>
        <v>507.2</v>
      </c>
    </row>
    <row r="151" spans="1:13" ht="25" customHeight="1">
      <c r="A151" s="39"/>
      <c r="B151" s="40"/>
      <c r="C151" s="41" t="str">
        <f t="shared" si="44"/>
        <v>Forest Green</v>
      </c>
      <c r="D151" s="42" t="s">
        <v>662</v>
      </c>
      <c r="E151" s="43">
        <v>9471</v>
      </c>
      <c r="F151" s="176">
        <v>4261.9500000000007</v>
      </c>
      <c r="G151" s="196">
        <f>G136*(1+8%)</f>
        <v>11046.974400000001</v>
      </c>
      <c r="H151" s="197">
        <f t="shared" si="39"/>
        <v>4971.1384800000005</v>
      </c>
      <c r="I151" s="44" t="s">
        <v>19</v>
      </c>
      <c r="J151" s="46">
        <f t="shared" si="40"/>
        <v>75.25</v>
      </c>
      <c r="K151" s="47">
        <f t="shared" si="41"/>
        <v>49.25</v>
      </c>
      <c r="L151" s="48">
        <f t="shared" si="42"/>
        <v>28.5</v>
      </c>
      <c r="M151" s="88">
        <f t="shared" si="43"/>
        <v>507.2</v>
      </c>
    </row>
    <row r="152" spans="1:13" ht="25" customHeight="1">
      <c r="A152" s="39"/>
      <c r="B152" s="40"/>
      <c r="C152" s="41" t="str">
        <f t="shared" si="44"/>
        <v>Leather</v>
      </c>
      <c r="D152" s="42" t="s">
        <v>663</v>
      </c>
      <c r="E152" s="43">
        <v>9471</v>
      </c>
      <c r="F152" s="176">
        <v>4261.9500000000007</v>
      </c>
      <c r="G152" s="196">
        <f>G136*(1+8%)</f>
        <v>11046.974400000001</v>
      </c>
      <c r="H152" s="197">
        <f t="shared" si="39"/>
        <v>4971.1384800000005</v>
      </c>
      <c r="I152" s="44" t="s">
        <v>19</v>
      </c>
      <c r="J152" s="46">
        <f t="shared" si="40"/>
        <v>75.25</v>
      </c>
      <c r="K152" s="47">
        <f t="shared" si="41"/>
        <v>49.25</v>
      </c>
      <c r="L152" s="48">
        <f t="shared" si="42"/>
        <v>28.5</v>
      </c>
      <c r="M152" s="88">
        <f t="shared" si="43"/>
        <v>507.2</v>
      </c>
    </row>
    <row r="153" spans="1:13" ht="25" customHeight="1">
      <c r="A153" s="39"/>
      <c r="B153" s="40"/>
      <c r="C153" s="41" t="str">
        <f t="shared" si="44"/>
        <v>Brick</v>
      </c>
      <c r="D153" s="42" t="s">
        <v>664</v>
      </c>
      <c r="E153" s="43">
        <v>9471</v>
      </c>
      <c r="F153" s="176">
        <v>4261.9500000000007</v>
      </c>
      <c r="G153" s="196">
        <f>G136*(1+8%)</f>
        <v>11046.974400000001</v>
      </c>
      <c r="H153" s="197">
        <f t="shared" si="39"/>
        <v>4971.1384800000005</v>
      </c>
      <c r="I153" s="44" t="s">
        <v>19</v>
      </c>
      <c r="J153" s="46">
        <f t="shared" si="40"/>
        <v>75.25</v>
      </c>
      <c r="K153" s="47">
        <f t="shared" si="41"/>
        <v>49.25</v>
      </c>
      <c r="L153" s="48">
        <f t="shared" si="42"/>
        <v>28.5</v>
      </c>
      <c r="M153" s="88">
        <f t="shared" si="43"/>
        <v>507.2</v>
      </c>
    </row>
    <row r="154" spans="1:13" ht="25" customHeight="1">
      <c r="A154" s="39"/>
      <c r="B154" s="40"/>
      <c r="C154" s="41" t="s">
        <v>60</v>
      </c>
      <c r="D154" s="42" t="s">
        <v>59</v>
      </c>
      <c r="E154" s="43">
        <v>10418.1</v>
      </c>
      <c r="F154" s="176">
        <v>4688.1450000000004</v>
      </c>
      <c r="G154" s="198">
        <f>G136*(1+15%)</f>
        <v>11762.982</v>
      </c>
      <c r="H154" s="199">
        <f t="shared" ref="H154:H156" si="45">G154*(0.45)</f>
        <v>5293.3419000000004</v>
      </c>
      <c r="I154" s="44" t="s">
        <v>19</v>
      </c>
      <c r="J154" s="46">
        <f>J147</f>
        <v>75.25</v>
      </c>
      <c r="K154" s="47">
        <f>K147</f>
        <v>49.25</v>
      </c>
      <c r="L154" s="48">
        <f>L147</f>
        <v>28.5</v>
      </c>
      <c r="M154" s="88">
        <f>M147</f>
        <v>507.2</v>
      </c>
    </row>
    <row r="155" spans="1:13" ht="25" customHeight="1">
      <c r="A155" s="39"/>
      <c r="B155" s="40"/>
      <c r="C155" s="41" t="s">
        <v>58</v>
      </c>
      <c r="D155" s="42" t="s">
        <v>59</v>
      </c>
      <c r="E155" s="43">
        <v>10418.1</v>
      </c>
      <c r="F155" s="176">
        <v>4688.1450000000004</v>
      </c>
      <c r="G155" s="198">
        <f>G136*(1+15%)</f>
        <v>11762.982</v>
      </c>
      <c r="H155" s="199">
        <f t="shared" si="45"/>
        <v>5293.3419000000004</v>
      </c>
      <c r="I155" s="44" t="s">
        <v>19</v>
      </c>
      <c r="J155" s="101"/>
      <c r="K155" s="78"/>
      <c r="L155" s="79"/>
      <c r="M155" s="102"/>
    </row>
    <row r="156" spans="1:13" ht="25" customHeight="1" thickBot="1">
      <c r="A156" s="50"/>
      <c r="B156" s="90"/>
      <c r="C156" s="180" t="s">
        <v>62</v>
      </c>
      <c r="D156" s="181"/>
      <c r="E156" s="182"/>
      <c r="F156" s="187"/>
      <c r="G156" s="200">
        <f>G136*(1+20%)</f>
        <v>12274.415999999999</v>
      </c>
      <c r="H156" s="201">
        <f t="shared" si="45"/>
        <v>5523.4871999999996</v>
      </c>
      <c r="I156" s="98"/>
      <c r="J156" s="85">
        <f>J154</f>
        <v>75.25</v>
      </c>
      <c r="K156" s="82">
        <f>K154</f>
        <v>49.25</v>
      </c>
      <c r="L156" s="83">
        <f>L154</f>
        <v>28.5</v>
      </c>
      <c r="M156" s="89">
        <f>M154</f>
        <v>507.2</v>
      </c>
    </row>
    <row r="157" spans="1:13" ht="25" customHeight="1">
      <c r="A157" s="27"/>
      <c r="B157" s="167" t="s">
        <v>192</v>
      </c>
      <c r="C157" s="28" t="s">
        <v>17</v>
      </c>
      <c r="D157" s="29" t="s">
        <v>665</v>
      </c>
      <c r="E157" s="33">
        <v>8953.5600000000013</v>
      </c>
      <c r="F157" s="188">
        <v>4029.1020000000003</v>
      </c>
      <c r="G157" s="194">
        <f>E157*(1+8%)</f>
        <v>9669.8448000000026</v>
      </c>
      <c r="H157" s="195">
        <f t="shared" ref="H157:H174" si="46">G157*(0.45)</f>
        <v>4351.4301600000017</v>
      </c>
      <c r="I157" s="34" t="s">
        <v>19</v>
      </c>
      <c r="J157" s="30">
        <v>72.25</v>
      </c>
      <c r="K157" s="31">
        <v>40.25</v>
      </c>
      <c r="L157" s="32">
        <v>28.5</v>
      </c>
      <c r="M157" s="87">
        <v>419</v>
      </c>
    </row>
    <row r="158" spans="1:13" ht="25" customHeight="1">
      <c r="A158" s="39"/>
      <c r="B158" s="40" t="s">
        <v>20</v>
      </c>
      <c r="C158" s="41" t="s">
        <v>34</v>
      </c>
      <c r="D158" s="42" t="s">
        <v>666</v>
      </c>
      <c r="E158" s="43">
        <v>8953.5600000000013</v>
      </c>
      <c r="F158" s="176">
        <v>4029.1020000000003</v>
      </c>
      <c r="G158" s="196">
        <f>G157*(1+8%)</f>
        <v>10443.432384000003</v>
      </c>
      <c r="H158" s="197">
        <f t="shared" si="46"/>
        <v>4699.5445728000013</v>
      </c>
      <c r="I158" s="44" t="s">
        <v>19</v>
      </c>
      <c r="J158" s="46">
        <f t="shared" ref="J158:J174" si="47">J157</f>
        <v>72.25</v>
      </c>
      <c r="K158" s="47">
        <f t="shared" ref="K158:K174" si="48">K157</f>
        <v>40.25</v>
      </c>
      <c r="L158" s="48">
        <f t="shared" ref="L158:L174" si="49">L157</f>
        <v>28.5</v>
      </c>
      <c r="M158" s="88">
        <f t="shared" ref="M158:M174" si="50">M157</f>
        <v>419</v>
      </c>
    </row>
    <row r="159" spans="1:13" ht="25" customHeight="1">
      <c r="A159" s="39"/>
      <c r="B159" s="40" t="s">
        <v>173</v>
      </c>
      <c r="C159" s="41" t="s">
        <v>42</v>
      </c>
      <c r="D159" s="42" t="s">
        <v>667</v>
      </c>
      <c r="E159" s="43">
        <v>8953.5600000000013</v>
      </c>
      <c r="F159" s="176">
        <v>4029.1020000000003</v>
      </c>
      <c r="G159" s="196">
        <f>G157*(1+8%)</f>
        <v>10443.432384000003</v>
      </c>
      <c r="H159" s="197">
        <f t="shared" si="46"/>
        <v>4699.5445728000013</v>
      </c>
      <c r="I159" s="44" t="s">
        <v>19</v>
      </c>
      <c r="J159" s="46">
        <f t="shared" si="47"/>
        <v>72.25</v>
      </c>
      <c r="K159" s="47">
        <f t="shared" si="48"/>
        <v>40.25</v>
      </c>
      <c r="L159" s="48">
        <f t="shared" si="49"/>
        <v>28.5</v>
      </c>
      <c r="M159" s="88">
        <f t="shared" si="50"/>
        <v>419</v>
      </c>
    </row>
    <row r="160" spans="1:13" ht="25" customHeight="1">
      <c r="A160" s="39"/>
      <c r="B160" s="40"/>
      <c r="C160" s="41" t="s">
        <v>538</v>
      </c>
      <c r="D160" s="42" t="s">
        <v>668</v>
      </c>
      <c r="E160" s="43">
        <v>8953.5600000000013</v>
      </c>
      <c r="F160" s="176">
        <v>4029.1020000000003</v>
      </c>
      <c r="G160" s="196">
        <f>G157*(1+8%)</f>
        <v>10443.432384000003</v>
      </c>
      <c r="H160" s="197">
        <f t="shared" si="46"/>
        <v>4699.5445728000013</v>
      </c>
      <c r="I160" s="44" t="s">
        <v>19</v>
      </c>
      <c r="J160" s="46">
        <f t="shared" si="47"/>
        <v>72.25</v>
      </c>
      <c r="K160" s="47">
        <f t="shared" si="48"/>
        <v>40.25</v>
      </c>
      <c r="L160" s="48">
        <f t="shared" si="49"/>
        <v>28.5</v>
      </c>
      <c r="M160" s="88">
        <f t="shared" si="50"/>
        <v>419</v>
      </c>
    </row>
    <row r="161" spans="1:13" ht="25" customHeight="1">
      <c r="A161" s="39"/>
      <c r="B161" s="40" t="s">
        <v>197</v>
      </c>
      <c r="C161" s="41" t="s">
        <v>32</v>
      </c>
      <c r="D161" s="42" t="s">
        <v>669</v>
      </c>
      <c r="E161" s="43">
        <v>8953.5600000000013</v>
      </c>
      <c r="F161" s="176">
        <v>4029.1020000000003</v>
      </c>
      <c r="G161" s="196">
        <f>G157*(1+8%)</f>
        <v>10443.432384000003</v>
      </c>
      <c r="H161" s="197">
        <f t="shared" si="46"/>
        <v>4699.5445728000013</v>
      </c>
      <c r="I161" s="44" t="s">
        <v>19</v>
      </c>
      <c r="J161" s="46">
        <f t="shared" si="47"/>
        <v>72.25</v>
      </c>
      <c r="K161" s="47">
        <f t="shared" si="48"/>
        <v>40.25</v>
      </c>
      <c r="L161" s="48">
        <f t="shared" si="49"/>
        <v>28.5</v>
      </c>
      <c r="M161" s="88">
        <f t="shared" si="50"/>
        <v>419</v>
      </c>
    </row>
    <row r="162" spans="1:13" ht="25" customHeight="1">
      <c r="A162" s="39"/>
      <c r="B162" s="40"/>
      <c r="C162" s="41" t="s">
        <v>30</v>
      </c>
      <c r="D162" s="42" t="s">
        <v>670</v>
      </c>
      <c r="E162" s="43">
        <v>8953.5600000000013</v>
      </c>
      <c r="F162" s="176">
        <v>4029.1020000000003</v>
      </c>
      <c r="G162" s="196">
        <f>G157*(1+8%)</f>
        <v>10443.432384000003</v>
      </c>
      <c r="H162" s="197">
        <f t="shared" si="46"/>
        <v>4699.5445728000013</v>
      </c>
      <c r="I162" s="44" t="s">
        <v>19</v>
      </c>
      <c r="J162" s="46">
        <f t="shared" si="47"/>
        <v>72.25</v>
      </c>
      <c r="K162" s="47">
        <f t="shared" si="48"/>
        <v>40.25</v>
      </c>
      <c r="L162" s="48">
        <f t="shared" si="49"/>
        <v>28.5</v>
      </c>
      <c r="M162" s="88">
        <f t="shared" si="50"/>
        <v>419</v>
      </c>
    </row>
    <row r="163" spans="1:13" ht="25" customHeight="1">
      <c r="A163" s="39"/>
      <c r="B163" s="40"/>
      <c r="C163" s="41" t="s">
        <v>40</v>
      </c>
      <c r="D163" s="42" t="s">
        <v>671</v>
      </c>
      <c r="E163" s="43">
        <v>8953.5600000000013</v>
      </c>
      <c r="F163" s="176">
        <v>4029.1020000000003</v>
      </c>
      <c r="G163" s="196">
        <f>G157*(1+8%)</f>
        <v>10443.432384000003</v>
      </c>
      <c r="H163" s="197">
        <f t="shared" si="46"/>
        <v>4699.5445728000013</v>
      </c>
      <c r="I163" s="44" t="s">
        <v>19</v>
      </c>
      <c r="J163" s="46">
        <f t="shared" si="47"/>
        <v>72.25</v>
      </c>
      <c r="K163" s="47">
        <f t="shared" si="48"/>
        <v>40.25</v>
      </c>
      <c r="L163" s="48">
        <f t="shared" si="49"/>
        <v>28.5</v>
      </c>
      <c r="M163" s="88">
        <f t="shared" si="50"/>
        <v>419</v>
      </c>
    </row>
    <row r="164" spans="1:13" ht="25" customHeight="1">
      <c r="A164" s="39"/>
      <c r="B164" s="40"/>
      <c r="C164" s="41" t="s">
        <v>21</v>
      </c>
      <c r="D164" s="42" t="s">
        <v>194</v>
      </c>
      <c r="E164" s="43">
        <v>8953.5600000000013</v>
      </c>
      <c r="F164" s="176">
        <v>4029.1020000000003</v>
      </c>
      <c r="G164" s="196">
        <f>G157*(1+8%)</f>
        <v>10443.432384000003</v>
      </c>
      <c r="H164" s="197">
        <f t="shared" si="46"/>
        <v>4699.5445728000013</v>
      </c>
      <c r="I164" s="44" t="s">
        <v>19</v>
      </c>
      <c r="J164" s="46">
        <f t="shared" si="47"/>
        <v>72.25</v>
      </c>
      <c r="K164" s="47">
        <f t="shared" si="48"/>
        <v>40.25</v>
      </c>
      <c r="L164" s="48">
        <f t="shared" si="49"/>
        <v>28.5</v>
      </c>
      <c r="M164" s="88">
        <f t="shared" si="50"/>
        <v>419</v>
      </c>
    </row>
    <row r="165" spans="1:13" ht="25" customHeight="1">
      <c r="A165" s="39"/>
      <c r="B165" s="40"/>
      <c r="C165" s="41" t="s">
        <v>543</v>
      </c>
      <c r="D165" s="42" t="s">
        <v>672</v>
      </c>
      <c r="E165" s="43">
        <v>8953.5600000000013</v>
      </c>
      <c r="F165" s="176">
        <v>4029.1020000000003</v>
      </c>
      <c r="G165" s="196">
        <f>G157*(1+8%)</f>
        <v>10443.432384000003</v>
      </c>
      <c r="H165" s="197">
        <f t="shared" si="46"/>
        <v>4699.5445728000013</v>
      </c>
      <c r="I165" s="44" t="s">
        <v>19</v>
      </c>
      <c r="J165" s="46">
        <f t="shared" si="47"/>
        <v>72.25</v>
      </c>
      <c r="K165" s="47">
        <f t="shared" si="48"/>
        <v>40.25</v>
      </c>
      <c r="L165" s="48">
        <f t="shared" si="49"/>
        <v>28.5</v>
      </c>
      <c r="M165" s="88">
        <f t="shared" si="50"/>
        <v>419</v>
      </c>
    </row>
    <row r="166" spans="1:13" ht="25" customHeight="1">
      <c r="A166" s="39"/>
      <c r="B166" s="40"/>
      <c r="C166" s="41" t="s">
        <v>23</v>
      </c>
      <c r="D166" s="42" t="s">
        <v>673</v>
      </c>
      <c r="E166" s="43">
        <v>8953.5600000000013</v>
      </c>
      <c r="F166" s="176">
        <v>4029.1020000000003</v>
      </c>
      <c r="G166" s="196">
        <f>G157*(1+8%)</f>
        <v>10443.432384000003</v>
      </c>
      <c r="H166" s="197">
        <f t="shared" si="46"/>
        <v>4699.5445728000013</v>
      </c>
      <c r="I166" s="44" t="s">
        <v>19</v>
      </c>
      <c r="J166" s="46">
        <f t="shared" si="47"/>
        <v>72.25</v>
      </c>
      <c r="K166" s="47">
        <f t="shared" si="48"/>
        <v>40.25</v>
      </c>
      <c r="L166" s="48">
        <f t="shared" si="49"/>
        <v>28.5</v>
      </c>
      <c r="M166" s="88">
        <f t="shared" si="50"/>
        <v>419</v>
      </c>
    </row>
    <row r="167" spans="1:13" ht="25" customHeight="1">
      <c r="A167" s="39"/>
      <c r="B167" s="40"/>
      <c r="C167" s="41" t="s">
        <v>546</v>
      </c>
      <c r="D167" s="42" t="s">
        <v>674</v>
      </c>
      <c r="E167" s="43">
        <v>8953.5600000000013</v>
      </c>
      <c r="F167" s="176">
        <v>4029.1020000000003</v>
      </c>
      <c r="G167" s="196">
        <f>G157*(1+8%)</f>
        <v>10443.432384000003</v>
      </c>
      <c r="H167" s="197">
        <f t="shared" si="46"/>
        <v>4699.5445728000013</v>
      </c>
      <c r="I167" s="44" t="s">
        <v>19</v>
      </c>
      <c r="J167" s="46">
        <f t="shared" si="47"/>
        <v>72.25</v>
      </c>
      <c r="K167" s="47">
        <f t="shared" si="48"/>
        <v>40.25</v>
      </c>
      <c r="L167" s="48">
        <f t="shared" si="49"/>
        <v>28.5</v>
      </c>
      <c r="M167" s="88">
        <f t="shared" si="50"/>
        <v>419</v>
      </c>
    </row>
    <row r="168" spans="1:13" ht="25" customHeight="1">
      <c r="A168" s="39"/>
      <c r="B168" s="40"/>
      <c r="C168" s="41" t="s">
        <v>44</v>
      </c>
      <c r="D168" s="42" t="s">
        <v>675</v>
      </c>
      <c r="E168" s="43">
        <v>8953.5600000000013</v>
      </c>
      <c r="F168" s="176">
        <v>4029.1020000000003</v>
      </c>
      <c r="G168" s="196">
        <f>G157*(1+8%)</f>
        <v>10443.432384000003</v>
      </c>
      <c r="H168" s="197">
        <f t="shared" si="46"/>
        <v>4699.5445728000013</v>
      </c>
      <c r="I168" s="44" t="s">
        <v>19</v>
      </c>
      <c r="J168" s="46">
        <f t="shared" si="47"/>
        <v>72.25</v>
      </c>
      <c r="K168" s="47">
        <f t="shared" si="48"/>
        <v>40.25</v>
      </c>
      <c r="L168" s="48">
        <f t="shared" si="49"/>
        <v>28.5</v>
      </c>
      <c r="M168" s="88">
        <f t="shared" si="50"/>
        <v>419</v>
      </c>
    </row>
    <row r="169" spans="1:13" ht="25" customHeight="1">
      <c r="A169" s="39"/>
      <c r="B169" s="40"/>
      <c r="C169" s="41" t="str">
        <f t="shared" ref="C169:C174" si="51">C148</f>
        <v>Plaster Pink</v>
      </c>
      <c r="D169" s="42" t="s">
        <v>676</v>
      </c>
      <c r="E169" s="43">
        <v>8953.5600000000013</v>
      </c>
      <c r="F169" s="176">
        <v>4029.1020000000003</v>
      </c>
      <c r="G169" s="196">
        <f>G157*(1+8%)</f>
        <v>10443.432384000003</v>
      </c>
      <c r="H169" s="197">
        <f t="shared" si="46"/>
        <v>4699.5445728000013</v>
      </c>
      <c r="I169" s="44" t="s">
        <v>19</v>
      </c>
      <c r="J169" s="46">
        <f t="shared" si="47"/>
        <v>72.25</v>
      </c>
      <c r="K169" s="47">
        <f t="shared" si="48"/>
        <v>40.25</v>
      </c>
      <c r="L169" s="48">
        <f t="shared" si="49"/>
        <v>28.5</v>
      </c>
      <c r="M169" s="88">
        <f t="shared" si="50"/>
        <v>419</v>
      </c>
    </row>
    <row r="170" spans="1:13" ht="25" customHeight="1">
      <c r="A170" s="39"/>
      <c r="B170" s="40"/>
      <c r="C170" s="41" t="str">
        <f t="shared" si="51"/>
        <v>Midnight Blue</v>
      </c>
      <c r="D170" s="42" t="s">
        <v>677</v>
      </c>
      <c r="E170" s="43">
        <v>8953.5600000000013</v>
      </c>
      <c r="F170" s="176">
        <v>4029.1020000000003</v>
      </c>
      <c r="G170" s="196">
        <f>G157*(1+8%)</f>
        <v>10443.432384000003</v>
      </c>
      <c r="H170" s="197">
        <f t="shared" si="46"/>
        <v>4699.5445728000013</v>
      </c>
      <c r="I170" s="44" t="s">
        <v>19</v>
      </c>
      <c r="J170" s="46">
        <f t="shared" si="47"/>
        <v>72.25</v>
      </c>
      <c r="K170" s="47">
        <f t="shared" si="48"/>
        <v>40.25</v>
      </c>
      <c r="L170" s="48">
        <f t="shared" si="49"/>
        <v>28.5</v>
      </c>
      <c r="M170" s="88">
        <f t="shared" si="50"/>
        <v>419</v>
      </c>
    </row>
    <row r="171" spans="1:13" ht="25" customHeight="1">
      <c r="A171" s="39"/>
      <c r="B171" s="40"/>
      <c r="C171" s="41" t="str">
        <f t="shared" si="51"/>
        <v>Olive Green</v>
      </c>
      <c r="D171" s="42" t="s">
        <v>678</v>
      </c>
      <c r="E171" s="43">
        <v>8953.5600000000013</v>
      </c>
      <c r="F171" s="176">
        <v>4029.1020000000003</v>
      </c>
      <c r="G171" s="196">
        <f>G157*(1+8%)</f>
        <v>10443.432384000003</v>
      </c>
      <c r="H171" s="197">
        <f t="shared" si="46"/>
        <v>4699.5445728000013</v>
      </c>
      <c r="I171" s="44" t="s">
        <v>19</v>
      </c>
      <c r="J171" s="46">
        <f t="shared" si="47"/>
        <v>72.25</v>
      </c>
      <c r="K171" s="47">
        <f t="shared" si="48"/>
        <v>40.25</v>
      </c>
      <c r="L171" s="48">
        <f t="shared" si="49"/>
        <v>28.5</v>
      </c>
      <c r="M171" s="88">
        <f t="shared" si="50"/>
        <v>419</v>
      </c>
    </row>
    <row r="172" spans="1:13" ht="25" customHeight="1">
      <c r="A172" s="39"/>
      <c r="B172" s="40"/>
      <c r="C172" s="41" t="str">
        <f t="shared" si="51"/>
        <v>Forest Green</v>
      </c>
      <c r="D172" s="42" t="s">
        <v>679</v>
      </c>
      <c r="E172" s="43">
        <v>8953.5600000000013</v>
      </c>
      <c r="F172" s="176">
        <v>4029.1020000000003</v>
      </c>
      <c r="G172" s="196">
        <f>G157*(1+8%)</f>
        <v>10443.432384000003</v>
      </c>
      <c r="H172" s="197">
        <f t="shared" si="46"/>
        <v>4699.5445728000013</v>
      </c>
      <c r="I172" s="44" t="s">
        <v>19</v>
      </c>
      <c r="J172" s="46">
        <f t="shared" si="47"/>
        <v>72.25</v>
      </c>
      <c r="K172" s="47">
        <f t="shared" si="48"/>
        <v>40.25</v>
      </c>
      <c r="L172" s="48">
        <f t="shared" si="49"/>
        <v>28.5</v>
      </c>
      <c r="M172" s="88">
        <f t="shared" si="50"/>
        <v>419</v>
      </c>
    </row>
    <row r="173" spans="1:13" ht="25" customHeight="1">
      <c r="A173" s="39"/>
      <c r="B173" s="40"/>
      <c r="C173" s="41" t="str">
        <f t="shared" si="51"/>
        <v>Leather</v>
      </c>
      <c r="D173" s="42" t="s">
        <v>680</v>
      </c>
      <c r="E173" s="43">
        <v>8953.5600000000013</v>
      </c>
      <c r="F173" s="176">
        <v>4029.1020000000003</v>
      </c>
      <c r="G173" s="196">
        <f>G157*(1+8%)</f>
        <v>10443.432384000003</v>
      </c>
      <c r="H173" s="197">
        <f t="shared" si="46"/>
        <v>4699.5445728000013</v>
      </c>
      <c r="I173" s="44" t="s">
        <v>19</v>
      </c>
      <c r="J173" s="46">
        <f t="shared" si="47"/>
        <v>72.25</v>
      </c>
      <c r="K173" s="47">
        <f t="shared" si="48"/>
        <v>40.25</v>
      </c>
      <c r="L173" s="48">
        <f t="shared" si="49"/>
        <v>28.5</v>
      </c>
      <c r="M173" s="88">
        <f t="shared" si="50"/>
        <v>419</v>
      </c>
    </row>
    <row r="174" spans="1:13" ht="25" customHeight="1">
      <c r="A174" s="39"/>
      <c r="B174" s="40"/>
      <c r="C174" s="41" t="str">
        <f t="shared" si="51"/>
        <v>Brick</v>
      </c>
      <c r="D174" s="42" t="s">
        <v>681</v>
      </c>
      <c r="E174" s="43">
        <v>8953.5600000000013</v>
      </c>
      <c r="F174" s="176">
        <v>4029.1020000000003</v>
      </c>
      <c r="G174" s="196">
        <f>G157*(1+8%)</f>
        <v>10443.432384000003</v>
      </c>
      <c r="H174" s="197">
        <f t="shared" si="46"/>
        <v>4699.5445728000013</v>
      </c>
      <c r="I174" s="44" t="s">
        <v>19</v>
      </c>
      <c r="J174" s="46">
        <f t="shared" si="47"/>
        <v>72.25</v>
      </c>
      <c r="K174" s="47">
        <f t="shared" si="48"/>
        <v>40.25</v>
      </c>
      <c r="L174" s="48">
        <f t="shared" si="49"/>
        <v>28.5</v>
      </c>
      <c r="M174" s="88">
        <f t="shared" si="50"/>
        <v>419</v>
      </c>
    </row>
    <row r="175" spans="1:13" ht="25" customHeight="1">
      <c r="A175" s="39"/>
      <c r="B175" s="40"/>
      <c r="C175" s="41" t="s">
        <v>60</v>
      </c>
      <c r="D175" s="42" t="s">
        <v>59</v>
      </c>
      <c r="E175" s="43">
        <v>9848.9160000000011</v>
      </c>
      <c r="F175" s="176">
        <v>4432.01</v>
      </c>
      <c r="G175" s="198">
        <f>G157*(1+15%)</f>
        <v>11120.321520000001</v>
      </c>
      <c r="H175" s="199">
        <f t="shared" ref="H175:H177" si="52">G175*(0.45)</f>
        <v>5004.1446840000008</v>
      </c>
      <c r="I175" s="44" t="s">
        <v>19</v>
      </c>
      <c r="J175" s="46">
        <f>J168</f>
        <v>72.25</v>
      </c>
      <c r="K175" s="47">
        <f>K168</f>
        <v>40.25</v>
      </c>
      <c r="L175" s="48">
        <f>L168</f>
        <v>28.5</v>
      </c>
      <c r="M175" s="88">
        <f>M168</f>
        <v>419</v>
      </c>
    </row>
    <row r="176" spans="1:13" ht="25" customHeight="1">
      <c r="A176" s="39"/>
      <c r="B176" s="40"/>
      <c r="C176" s="41" t="s">
        <v>58</v>
      </c>
      <c r="D176" s="42" t="s">
        <v>59</v>
      </c>
      <c r="E176" s="43">
        <v>9848.9160000000011</v>
      </c>
      <c r="F176" s="176">
        <v>4432.01</v>
      </c>
      <c r="G176" s="198">
        <f>G157*(1+15%)</f>
        <v>11120.321520000001</v>
      </c>
      <c r="H176" s="199">
        <f t="shared" si="52"/>
        <v>5004.1446840000008</v>
      </c>
      <c r="I176" s="44" t="s">
        <v>19</v>
      </c>
      <c r="J176" s="101"/>
      <c r="K176" s="78"/>
      <c r="L176" s="79"/>
      <c r="M176" s="102"/>
    </row>
    <row r="177" spans="1:13" ht="25" customHeight="1" thickBot="1">
      <c r="A177" s="50"/>
      <c r="B177" s="90"/>
      <c r="C177" s="180" t="s">
        <v>62</v>
      </c>
      <c r="D177" s="181"/>
      <c r="E177" s="182"/>
      <c r="F177" s="187"/>
      <c r="G177" s="200">
        <f>G157*(1+20%)</f>
        <v>11603.813760000003</v>
      </c>
      <c r="H177" s="201">
        <f t="shared" si="52"/>
        <v>5221.7161920000017</v>
      </c>
      <c r="I177" s="98"/>
      <c r="J177" s="85">
        <f>J175</f>
        <v>72.25</v>
      </c>
      <c r="K177" s="82">
        <f>K175</f>
        <v>40.25</v>
      </c>
      <c r="L177" s="83">
        <f>L175</f>
        <v>28.5</v>
      </c>
      <c r="M177" s="89">
        <f>M175</f>
        <v>419</v>
      </c>
    </row>
    <row r="178" spans="1:13" ht="25" customHeight="1">
      <c r="A178" s="27"/>
      <c r="B178" s="167" t="s">
        <v>213</v>
      </c>
      <c r="C178" s="28" t="s">
        <v>17</v>
      </c>
      <c r="D178" s="29" t="s">
        <v>682</v>
      </c>
      <c r="E178" s="33">
        <v>12054.24</v>
      </c>
      <c r="F178" s="188">
        <v>5424.4080000000004</v>
      </c>
      <c r="G178" s="194">
        <f>E178*(1+8%)</f>
        <v>13018.5792</v>
      </c>
      <c r="H178" s="195">
        <f t="shared" ref="H178:H195" si="53">G178*(0.45)</f>
        <v>5858.3606399999999</v>
      </c>
      <c r="I178" s="34" t="s">
        <v>19</v>
      </c>
      <c r="J178" s="30">
        <v>80.75</v>
      </c>
      <c r="K178" s="31">
        <v>41.5</v>
      </c>
      <c r="L178" s="32">
        <v>28.5</v>
      </c>
      <c r="M178" s="87">
        <v>485.1</v>
      </c>
    </row>
    <row r="179" spans="1:13" ht="25" customHeight="1">
      <c r="A179" s="39"/>
      <c r="B179" s="40" t="s">
        <v>20</v>
      </c>
      <c r="C179" s="41" t="s">
        <v>34</v>
      </c>
      <c r="D179" s="42" t="s">
        <v>683</v>
      </c>
      <c r="E179" s="43">
        <v>12054.24</v>
      </c>
      <c r="F179" s="176">
        <v>5424.4080000000004</v>
      </c>
      <c r="G179" s="196">
        <f>G178*(1+8%)</f>
        <v>14060.065536000002</v>
      </c>
      <c r="H179" s="197">
        <f t="shared" si="53"/>
        <v>6327.0294912000008</v>
      </c>
      <c r="I179" s="44" t="s">
        <v>19</v>
      </c>
      <c r="J179" s="46">
        <f t="shared" ref="J179:J195" si="54">J178</f>
        <v>80.75</v>
      </c>
      <c r="K179" s="47">
        <f t="shared" ref="K179:K195" si="55">K178</f>
        <v>41.5</v>
      </c>
      <c r="L179" s="48">
        <f t="shared" ref="L179:L195" si="56">L178</f>
        <v>28.5</v>
      </c>
      <c r="M179" s="88">
        <f t="shared" ref="M179:M195" si="57">M178</f>
        <v>485.1</v>
      </c>
    </row>
    <row r="180" spans="1:13" ht="25" customHeight="1">
      <c r="A180" s="39"/>
      <c r="B180" s="40"/>
      <c r="C180" s="41" t="s">
        <v>42</v>
      </c>
      <c r="D180" s="42" t="s">
        <v>684</v>
      </c>
      <c r="E180" s="43">
        <v>12054.24</v>
      </c>
      <c r="F180" s="176">
        <v>5424.4080000000004</v>
      </c>
      <c r="G180" s="196">
        <f>G178*(1+8%)</f>
        <v>14060.065536000002</v>
      </c>
      <c r="H180" s="197">
        <f t="shared" si="53"/>
        <v>6327.0294912000008</v>
      </c>
      <c r="I180" s="44" t="s">
        <v>19</v>
      </c>
      <c r="J180" s="46">
        <f t="shared" si="54"/>
        <v>80.75</v>
      </c>
      <c r="K180" s="47">
        <f t="shared" si="55"/>
        <v>41.5</v>
      </c>
      <c r="L180" s="48">
        <f t="shared" si="56"/>
        <v>28.5</v>
      </c>
      <c r="M180" s="88">
        <f t="shared" si="57"/>
        <v>485.1</v>
      </c>
    </row>
    <row r="181" spans="1:13" ht="25" customHeight="1">
      <c r="A181" s="39"/>
      <c r="B181" s="40" t="s">
        <v>217</v>
      </c>
      <c r="C181" s="41" t="s">
        <v>538</v>
      </c>
      <c r="D181" s="42" t="s">
        <v>685</v>
      </c>
      <c r="E181" s="43">
        <v>12054.24</v>
      </c>
      <c r="F181" s="176">
        <v>5424.4080000000004</v>
      </c>
      <c r="G181" s="196">
        <f>G178*(1+8%)</f>
        <v>14060.065536000002</v>
      </c>
      <c r="H181" s="197">
        <f t="shared" si="53"/>
        <v>6327.0294912000008</v>
      </c>
      <c r="I181" s="44" t="s">
        <v>19</v>
      </c>
      <c r="J181" s="46">
        <f t="shared" si="54"/>
        <v>80.75</v>
      </c>
      <c r="K181" s="47">
        <f t="shared" si="55"/>
        <v>41.5</v>
      </c>
      <c r="L181" s="48">
        <f t="shared" si="56"/>
        <v>28.5</v>
      </c>
      <c r="M181" s="88">
        <f t="shared" si="57"/>
        <v>485.1</v>
      </c>
    </row>
    <row r="182" spans="1:13" ht="25" customHeight="1">
      <c r="A182" s="39"/>
      <c r="B182" s="40"/>
      <c r="C182" s="41" t="s">
        <v>32</v>
      </c>
      <c r="D182" s="42" t="s">
        <v>686</v>
      </c>
      <c r="E182" s="43">
        <v>12054.24</v>
      </c>
      <c r="F182" s="176">
        <v>5424.4080000000004</v>
      </c>
      <c r="G182" s="196">
        <f>G178*(1+8%)</f>
        <v>14060.065536000002</v>
      </c>
      <c r="H182" s="197">
        <f t="shared" si="53"/>
        <v>6327.0294912000008</v>
      </c>
      <c r="I182" s="44" t="s">
        <v>19</v>
      </c>
      <c r="J182" s="46">
        <f t="shared" si="54"/>
        <v>80.75</v>
      </c>
      <c r="K182" s="47">
        <f t="shared" si="55"/>
        <v>41.5</v>
      </c>
      <c r="L182" s="48">
        <f t="shared" si="56"/>
        <v>28.5</v>
      </c>
      <c r="M182" s="88">
        <f t="shared" si="57"/>
        <v>485.1</v>
      </c>
    </row>
    <row r="183" spans="1:13" ht="25" customHeight="1">
      <c r="A183" s="39"/>
      <c r="B183" s="40"/>
      <c r="C183" s="41" t="s">
        <v>30</v>
      </c>
      <c r="D183" s="42" t="s">
        <v>687</v>
      </c>
      <c r="E183" s="43">
        <v>12054.24</v>
      </c>
      <c r="F183" s="176">
        <v>5424.4080000000004</v>
      </c>
      <c r="G183" s="196">
        <f>G178*(1+8%)</f>
        <v>14060.065536000002</v>
      </c>
      <c r="H183" s="197">
        <f t="shared" si="53"/>
        <v>6327.0294912000008</v>
      </c>
      <c r="I183" s="44" t="s">
        <v>19</v>
      </c>
      <c r="J183" s="46">
        <f t="shared" si="54"/>
        <v>80.75</v>
      </c>
      <c r="K183" s="47">
        <f t="shared" si="55"/>
        <v>41.5</v>
      </c>
      <c r="L183" s="48">
        <f t="shared" si="56"/>
        <v>28.5</v>
      </c>
      <c r="M183" s="88">
        <f t="shared" si="57"/>
        <v>485.1</v>
      </c>
    </row>
    <row r="184" spans="1:13" ht="25" customHeight="1">
      <c r="A184" s="39"/>
      <c r="B184" s="40"/>
      <c r="C184" s="41" t="s">
        <v>40</v>
      </c>
      <c r="D184" s="42" t="s">
        <v>688</v>
      </c>
      <c r="E184" s="43">
        <v>12054.24</v>
      </c>
      <c r="F184" s="176">
        <v>5424.4080000000004</v>
      </c>
      <c r="G184" s="196">
        <f>G178*(1+8%)</f>
        <v>14060.065536000002</v>
      </c>
      <c r="H184" s="197">
        <f t="shared" si="53"/>
        <v>6327.0294912000008</v>
      </c>
      <c r="I184" s="44" t="s">
        <v>19</v>
      </c>
      <c r="J184" s="46">
        <f t="shared" si="54"/>
        <v>80.75</v>
      </c>
      <c r="K184" s="47">
        <f t="shared" si="55"/>
        <v>41.5</v>
      </c>
      <c r="L184" s="48">
        <f t="shared" si="56"/>
        <v>28.5</v>
      </c>
      <c r="M184" s="88">
        <f t="shared" si="57"/>
        <v>485.1</v>
      </c>
    </row>
    <row r="185" spans="1:13" ht="25" customHeight="1">
      <c r="A185" s="39"/>
      <c r="B185" s="40"/>
      <c r="C185" s="41" t="s">
        <v>21</v>
      </c>
      <c r="D185" s="42" t="s">
        <v>215</v>
      </c>
      <c r="E185" s="43">
        <v>12054.24</v>
      </c>
      <c r="F185" s="176">
        <v>5424.4080000000004</v>
      </c>
      <c r="G185" s="196">
        <f>G178*(1+8%)</f>
        <v>14060.065536000002</v>
      </c>
      <c r="H185" s="197">
        <f t="shared" si="53"/>
        <v>6327.0294912000008</v>
      </c>
      <c r="I185" s="44" t="s">
        <v>19</v>
      </c>
      <c r="J185" s="46">
        <f t="shared" si="54"/>
        <v>80.75</v>
      </c>
      <c r="K185" s="47">
        <f t="shared" si="55"/>
        <v>41.5</v>
      </c>
      <c r="L185" s="48">
        <f t="shared" si="56"/>
        <v>28.5</v>
      </c>
      <c r="M185" s="88">
        <f t="shared" si="57"/>
        <v>485.1</v>
      </c>
    </row>
    <row r="186" spans="1:13" ht="25" customHeight="1">
      <c r="A186" s="39"/>
      <c r="B186" s="40"/>
      <c r="C186" s="41" t="s">
        <v>543</v>
      </c>
      <c r="D186" s="42" t="s">
        <v>689</v>
      </c>
      <c r="E186" s="43">
        <v>12054.24</v>
      </c>
      <c r="F186" s="176">
        <v>5424.4080000000004</v>
      </c>
      <c r="G186" s="196">
        <f>G178*(1+8%)</f>
        <v>14060.065536000002</v>
      </c>
      <c r="H186" s="197">
        <f t="shared" si="53"/>
        <v>6327.0294912000008</v>
      </c>
      <c r="I186" s="44" t="s">
        <v>19</v>
      </c>
      <c r="J186" s="46">
        <f t="shared" si="54"/>
        <v>80.75</v>
      </c>
      <c r="K186" s="47">
        <f t="shared" si="55"/>
        <v>41.5</v>
      </c>
      <c r="L186" s="48">
        <f t="shared" si="56"/>
        <v>28.5</v>
      </c>
      <c r="M186" s="88">
        <f t="shared" si="57"/>
        <v>485.1</v>
      </c>
    </row>
    <row r="187" spans="1:13" ht="25" customHeight="1">
      <c r="A187" s="39"/>
      <c r="B187" s="40"/>
      <c r="C187" s="41" t="s">
        <v>23</v>
      </c>
      <c r="D187" s="42" t="s">
        <v>690</v>
      </c>
      <c r="E187" s="43">
        <v>12054.24</v>
      </c>
      <c r="F187" s="176">
        <v>5424.4080000000004</v>
      </c>
      <c r="G187" s="196">
        <f>G178*(1+8%)</f>
        <v>14060.065536000002</v>
      </c>
      <c r="H187" s="197">
        <f t="shared" si="53"/>
        <v>6327.0294912000008</v>
      </c>
      <c r="I187" s="44" t="s">
        <v>19</v>
      </c>
      <c r="J187" s="46">
        <f t="shared" si="54"/>
        <v>80.75</v>
      </c>
      <c r="K187" s="47">
        <f t="shared" si="55"/>
        <v>41.5</v>
      </c>
      <c r="L187" s="48">
        <f t="shared" si="56"/>
        <v>28.5</v>
      </c>
      <c r="M187" s="88">
        <f t="shared" si="57"/>
        <v>485.1</v>
      </c>
    </row>
    <row r="188" spans="1:13" ht="25" customHeight="1">
      <c r="A188" s="39"/>
      <c r="B188" s="40"/>
      <c r="C188" s="41" t="s">
        <v>546</v>
      </c>
      <c r="D188" s="42" t="s">
        <v>691</v>
      </c>
      <c r="E188" s="43">
        <v>12054.24</v>
      </c>
      <c r="F188" s="176">
        <v>5424.4080000000004</v>
      </c>
      <c r="G188" s="196">
        <f>G178*(1+8%)</f>
        <v>14060.065536000002</v>
      </c>
      <c r="H188" s="197">
        <f t="shared" si="53"/>
        <v>6327.0294912000008</v>
      </c>
      <c r="I188" s="44" t="s">
        <v>19</v>
      </c>
      <c r="J188" s="46">
        <f t="shared" si="54"/>
        <v>80.75</v>
      </c>
      <c r="K188" s="47">
        <f t="shared" si="55"/>
        <v>41.5</v>
      </c>
      <c r="L188" s="48">
        <f t="shared" si="56"/>
        <v>28.5</v>
      </c>
      <c r="M188" s="88">
        <f t="shared" si="57"/>
        <v>485.1</v>
      </c>
    </row>
    <row r="189" spans="1:13" ht="25" customHeight="1">
      <c r="A189" s="39"/>
      <c r="B189" s="40"/>
      <c r="C189" s="41" t="s">
        <v>44</v>
      </c>
      <c r="D189" s="42" t="s">
        <v>692</v>
      </c>
      <c r="E189" s="43">
        <v>12054.24</v>
      </c>
      <c r="F189" s="176">
        <v>5424.4080000000004</v>
      </c>
      <c r="G189" s="196">
        <f>G178*(1+8%)</f>
        <v>14060.065536000002</v>
      </c>
      <c r="H189" s="197">
        <f t="shared" si="53"/>
        <v>6327.0294912000008</v>
      </c>
      <c r="I189" s="44" t="s">
        <v>19</v>
      </c>
      <c r="J189" s="46">
        <f t="shared" si="54"/>
        <v>80.75</v>
      </c>
      <c r="K189" s="47">
        <f t="shared" si="55"/>
        <v>41.5</v>
      </c>
      <c r="L189" s="48">
        <f t="shared" si="56"/>
        <v>28.5</v>
      </c>
      <c r="M189" s="88">
        <f t="shared" si="57"/>
        <v>485.1</v>
      </c>
    </row>
    <row r="190" spans="1:13" ht="25" customHeight="1">
      <c r="A190" s="39"/>
      <c r="B190" s="40"/>
      <c r="C190" s="41" t="str">
        <f t="shared" ref="C190:C195" si="58">C169</f>
        <v>Plaster Pink</v>
      </c>
      <c r="D190" s="42" t="s">
        <v>693</v>
      </c>
      <c r="E190" s="43">
        <v>12054.24</v>
      </c>
      <c r="F190" s="176">
        <v>5424.4080000000004</v>
      </c>
      <c r="G190" s="196">
        <f>G178*(1+8%)</f>
        <v>14060.065536000002</v>
      </c>
      <c r="H190" s="197">
        <f t="shared" si="53"/>
        <v>6327.0294912000008</v>
      </c>
      <c r="I190" s="44" t="s">
        <v>19</v>
      </c>
      <c r="J190" s="46">
        <f t="shared" si="54"/>
        <v>80.75</v>
      </c>
      <c r="K190" s="47">
        <f t="shared" si="55"/>
        <v>41.5</v>
      </c>
      <c r="L190" s="48">
        <f t="shared" si="56"/>
        <v>28.5</v>
      </c>
      <c r="M190" s="88">
        <f t="shared" si="57"/>
        <v>485.1</v>
      </c>
    </row>
    <row r="191" spans="1:13" ht="25" customHeight="1">
      <c r="A191" s="39"/>
      <c r="B191" s="40"/>
      <c r="C191" s="41" t="str">
        <f t="shared" si="58"/>
        <v>Midnight Blue</v>
      </c>
      <c r="D191" s="42" t="s">
        <v>694</v>
      </c>
      <c r="E191" s="43">
        <v>12054.24</v>
      </c>
      <c r="F191" s="176">
        <v>5424.4080000000004</v>
      </c>
      <c r="G191" s="196">
        <f>G178*(1+8%)</f>
        <v>14060.065536000002</v>
      </c>
      <c r="H191" s="197">
        <f t="shared" si="53"/>
        <v>6327.0294912000008</v>
      </c>
      <c r="I191" s="44" t="s">
        <v>19</v>
      </c>
      <c r="J191" s="46">
        <f t="shared" si="54"/>
        <v>80.75</v>
      </c>
      <c r="K191" s="47">
        <f t="shared" si="55"/>
        <v>41.5</v>
      </c>
      <c r="L191" s="48">
        <f t="shared" si="56"/>
        <v>28.5</v>
      </c>
      <c r="M191" s="88">
        <f t="shared" si="57"/>
        <v>485.1</v>
      </c>
    </row>
    <row r="192" spans="1:13" ht="25" customHeight="1">
      <c r="A192" s="39"/>
      <c r="B192" s="40"/>
      <c r="C192" s="41" t="str">
        <f t="shared" si="58"/>
        <v>Olive Green</v>
      </c>
      <c r="D192" s="42" t="s">
        <v>695</v>
      </c>
      <c r="E192" s="43">
        <v>12054.24</v>
      </c>
      <c r="F192" s="176">
        <v>5424.4080000000004</v>
      </c>
      <c r="G192" s="196">
        <f>G178*(1+8%)</f>
        <v>14060.065536000002</v>
      </c>
      <c r="H192" s="197">
        <f t="shared" si="53"/>
        <v>6327.0294912000008</v>
      </c>
      <c r="I192" s="44" t="s">
        <v>19</v>
      </c>
      <c r="J192" s="46">
        <f t="shared" si="54"/>
        <v>80.75</v>
      </c>
      <c r="K192" s="47">
        <f t="shared" si="55"/>
        <v>41.5</v>
      </c>
      <c r="L192" s="48">
        <f t="shared" si="56"/>
        <v>28.5</v>
      </c>
      <c r="M192" s="88">
        <f t="shared" si="57"/>
        <v>485.1</v>
      </c>
    </row>
    <row r="193" spans="1:13" ht="25" customHeight="1">
      <c r="A193" s="39"/>
      <c r="B193" s="40"/>
      <c r="C193" s="41" t="str">
        <f t="shared" si="58"/>
        <v>Forest Green</v>
      </c>
      <c r="D193" s="42" t="s">
        <v>696</v>
      </c>
      <c r="E193" s="43">
        <v>12054.24</v>
      </c>
      <c r="F193" s="176">
        <v>5424.4080000000004</v>
      </c>
      <c r="G193" s="196">
        <f>G178*(1+8%)</f>
        <v>14060.065536000002</v>
      </c>
      <c r="H193" s="197">
        <f t="shared" si="53"/>
        <v>6327.0294912000008</v>
      </c>
      <c r="I193" s="44" t="s">
        <v>19</v>
      </c>
      <c r="J193" s="46">
        <f t="shared" si="54"/>
        <v>80.75</v>
      </c>
      <c r="K193" s="47">
        <f t="shared" si="55"/>
        <v>41.5</v>
      </c>
      <c r="L193" s="48">
        <f t="shared" si="56"/>
        <v>28.5</v>
      </c>
      <c r="M193" s="88">
        <f t="shared" si="57"/>
        <v>485.1</v>
      </c>
    </row>
    <row r="194" spans="1:13" ht="25" customHeight="1">
      <c r="A194" s="39"/>
      <c r="B194" s="40"/>
      <c r="C194" s="41" t="str">
        <f t="shared" si="58"/>
        <v>Leather</v>
      </c>
      <c r="D194" s="42" t="s">
        <v>697</v>
      </c>
      <c r="E194" s="43">
        <v>12054.24</v>
      </c>
      <c r="F194" s="176">
        <v>5424.4080000000004</v>
      </c>
      <c r="G194" s="196">
        <f>G178*(1+8%)</f>
        <v>14060.065536000002</v>
      </c>
      <c r="H194" s="197">
        <f t="shared" si="53"/>
        <v>6327.0294912000008</v>
      </c>
      <c r="I194" s="44" t="s">
        <v>19</v>
      </c>
      <c r="J194" s="46">
        <f t="shared" si="54"/>
        <v>80.75</v>
      </c>
      <c r="K194" s="47">
        <f t="shared" si="55"/>
        <v>41.5</v>
      </c>
      <c r="L194" s="48">
        <f t="shared" si="56"/>
        <v>28.5</v>
      </c>
      <c r="M194" s="88">
        <f t="shared" si="57"/>
        <v>485.1</v>
      </c>
    </row>
    <row r="195" spans="1:13" ht="25" customHeight="1">
      <c r="A195" s="39"/>
      <c r="B195" s="40"/>
      <c r="C195" s="41" t="str">
        <f t="shared" si="58"/>
        <v>Brick</v>
      </c>
      <c r="D195" s="42" t="s">
        <v>698</v>
      </c>
      <c r="E195" s="43">
        <v>12054.24</v>
      </c>
      <c r="F195" s="176">
        <v>5424.4080000000004</v>
      </c>
      <c r="G195" s="196">
        <f>G178*(1+8%)</f>
        <v>14060.065536000002</v>
      </c>
      <c r="H195" s="197">
        <f t="shared" si="53"/>
        <v>6327.0294912000008</v>
      </c>
      <c r="I195" s="44" t="s">
        <v>19</v>
      </c>
      <c r="J195" s="46">
        <f t="shared" si="54"/>
        <v>80.75</v>
      </c>
      <c r="K195" s="47">
        <f t="shared" si="55"/>
        <v>41.5</v>
      </c>
      <c r="L195" s="48">
        <f t="shared" si="56"/>
        <v>28.5</v>
      </c>
      <c r="M195" s="88">
        <f t="shared" si="57"/>
        <v>485.1</v>
      </c>
    </row>
    <row r="196" spans="1:13" ht="25" customHeight="1">
      <c r="A196" s="39"/>
      <c r="B196" s="40"/>
      <c r="C196" s="41" t="s">
        <v>60</v>
      </c>
      <c r="D196" s="42" t="s">
        <v>59</v>
      </c>
      <c r="E196" s="43">
        <v>13259.664000000001</v>
      </c>
      <c r="F196" s="176">
        <v>5966.8510000000006</v>
      </c>
      <c r="G196" s="198">
        <f>G178*(1+15%)</f>
        <v>14971.36608</v>
      </c>
      <c r="H196" s="199">
        <f t="shared" ref="H196:H198" si="59">G196*(0.45)</f>
        <v>6737.1147360000004</v>
      </c>
      <c r="I196" s="44" t="s">
        <v>19</v>
      </c>
      <c r="J196" s="46">
        <f>J189</f>
        <v>80.75</v>
      </c>
      <c r="K196" s="47">
        <f>K189</f>
        <v>41.5</v>
      </c>
      <c r="L196" s="48">
        <f>L189</f>
        <v>28.5</v>
      </c>
      <c r="M196" s="88">
        <f>M189</f>
        <v>485.1</v>
      </c>
    </row>
    <row r="197" spans="1:13" ht="25" customHeight="1">
      <c r="A197" s="39"/>
      <c r="B197" s="40"/>
      <c r="C197" s="41" t="s">
        <v>58</v>
      </c>
      <c r="D197" s="42" t="s">
        <v>59</v>
      </c>
      <c r="E197" s="43">
        <v>13259.664000000001</v>
      </c>
      <c r="F197" s="176">
        <v>5966.8510000000006</v>
      </c>
      <c r="G197" s="198">
        <f>G178*(1+15%)</f>
        <v>14971.36608</v>
      </c>
      <c r="H197" s="199">
        <f t="shared" si="59"/>
        <v>6737.1147360000004</v>
      </c>
      <c r="I197" s="44" t="s">
        <v>19</v>
      </c>
      <c r="J197" s="101"/>
      <c r="K197" s="78"/>
      <c r="L197" s="79"/>
      <c r="M197" s="102"/>
    </row>
    <row r="198" spans="1:13" ht="25" customHeight="1" thickBot="1">
      <c r="A198" s="50"/>
      <c r="B198" s="90"/>
      <c r="C198" s="180" t="s">
        <v>62</v>
      </c>
      <c r="D198" s="181"/>
      <c r="E198" s="182"/>
      <c r="F198" s="187"/>
      <c r="G198" s="200">
        <f>G178*(1+20%)</f>
        <v>15622.295039999999</v>
      </c>
      <c r="H198" s="201">
        <f t="shared" si="59"/>
        <v>7030.032768</v>
      </c>
      <c r="I198" s="98"/>
      <c r="J198" s="85">
        <f>J196</f>
        <v>80.75</v>
      </c>
      <c r="K198" s="82">
        <f>K196</f>
        <v>41.5</v>
      </c>
      <c r="L198" s="83">
        <f>L196</f>
        <v>28.5</v>
      </c>
      <c r="M198" s="89">
        <f>M196</f>
        <v>485.1</v>
      </c>
    </row>
    <row r="199" spans="1:13" ht="25" customHeight="1">
      <c r="A199" s="27"/>
      <c r="B199" s="167" t="s">
        <v>234</v>
      </c>
      <c r="C199" s="28" t="s">
        <v>17</v>
      </c>
      <c r="D199" s="29" t="s">
        <v>699</v>
      </c>
      <c r="E199" s="33">
        <v>11146.08</v>
      </c>
      <c r="F199" s="188">
        <v>5015.7360000000008</v>
      </c>
      <c r="G199" s="194">
        <f>E199*(1+8%)</f>
        <v>12037.7664</v>
      </c>
      <c r="H199" s="195">
        <f t="shared" ref="H199:H216" si="60">G199*(0.45)</f>
        <v>5416.9948800000002</v>
      </c>
      <c r="I199" s="34" t="s">
        <v>19</v>
      </c>
      <c r="J199" s="30">
        <v>75</v>
      </c>
      <c r="K199" s="31">
        <v>37.5</v>
      </c>
      <c r="L199" s="32">
        <v>28.5</v>
      </c>
      <c r="M199" s="87">
        <v>419</v>
      </c>
    </row>
    <row r="200" spans="1:13" ht="25" customHeight="1">
      <c r="A200" s="39"/>
      <c r="B200" s="40" t="s">
        <v>20</v>
      </c>
      <c r="C200" s="41" t="s">
        <v>34</v>
      </c>
      <c r="D200" s="42" t="s">
        <v>700</v>
      </c>
      <c r="E200" s="43">
        <v>11146.08</v>
      </c>
      <c r="F200" s="176">
        <v>5015.7360000000008</v>
      </c>
      <c r="G200" s="196">
        <f>G199*(1+8%)</f>
        <v>13000.787712000001</v>
      </c>
      <c r="H200" s="197">
        <f t="shared" si="60"/>
        <v>5850.3544704000005</v>
      </c>
      <c r="I200" s="44" t="s">
        <v>19</v>
      </c>
      <c r="J200" s="46">
        <f t="shared" ref="J200:J216" si="61">J199</f>
        <v>75</v>
      </c>
      <c r="K200" s="47">
        <f t="shared" ref="K200:K216" si="62">K199</f>
        <v>37.5</v>
      </c>
      <c r="L200" s="48">
        <f t="shared" ref="L200:L216" si="63">L199</f>
        <v>28.5</v>
      </c>
      <c r="M200" s="88">
        <f t="shared" ref="M200:M216" si="64">M199</f>
        <v>419</v>
      </c>
    </row>
    <row r="201" spans="1:13" ht="25" customHeight="1">
      <c r="A201" s="39"/>
      <c r="B201" s="40"/>
      <c r="C201" s="41" t="s">
        <v>42</v>
      </c>
      <c r="D201" s="42" t="s">
        <v>701</v>
      </c>
      <c r="E201" s="43">
        <v>11146.08</v>
      </c>
      <c r="F201" s="176">
        <v>5015.7360000000008</v>
      </c>
      <c r="G201" s="196">
        <f>G199*(1+8%)</f>
        <v>13000.787712000001</v>
      </c>
      <c r="H201" s="197">
        <f t="shared" si="60"/>
        <v>5850.3544704000005</v>
      </c>
      <c r="I201" s="44" t="s">
        <v>19</v>
      </c>
      <c r="J201" s="46">
        <f t="shared" si="61"/>
        <v>75</v>
      </c>
      <c r="K201" s="47">
        <f t="shared" si="62"/>
        <v>37.5</v>
      </c>
      <c r="L201" s="48">
        <f t="shared" si="63"/>
        <v>28.5</v>
      </c>
      <c r="M201" s="88">
        <f t="shared" si="64"/>
        <v>419</v>
      </c>
    </row>
    <row r="202" spans="1:13" ht="25" customHeight="1">
      <c r="A202" s="39"/>
      <c r="B202" s="40" t="s">
        <v>238</v>
      </c>
      <c r="C202" s="41" t="s">
        <v>538</v>
      </c>
      <c r="D202" s="42" t="s">
        <v>702</v>
      </c>
      <c r="E202" s="43">
        <v>11146.08</v>
      </c>
      <c r="F202" s="176">
        <v>5015.7360000000008</v>
      </c>
      <c r="G202" s="196">
        <f>G199*(1+8%)</f>
        <v>13000.787712000001</v>
      </c>
      <c r="H202" s="197">
        <f t="shared" si="60"/>
        <v>5850.3544704000005</v>
      </c>
      <c r="I202" s="44" t="s">
        <v>19</v>
      </c>
      <c r="J202" s="46">
        <f t="shared" si="61"/>
        <v>75</v>
      </c>
      <c r="K202" s="47">
        <f t="shared" si="62"/>
        <v>37.5</v>
      </c>
      <c r="L202" s="48">
        <f t="shared" si="63"/>
        <v>28.5</v>
      </c>
      <c r="M202" s="88">
        <f t="shared" si="64"/>
        <v>419</v>
      </c>
    </row>
    <row r="203" spans="1:13" ht="25" customHeight="1">
      <c r="A203" s="39"/>
      <c r="B203" s="40"/>
      <c r="C203" s="41" t="s">
        <v>32</v>
      </c>
      <c r="D203" s="42" t="s">
        <v>703</v>
      </c>
      <c r="E203" s="43">
        <v>11146.08</v>
      </c>
      <c r="F203" s="176">
        <v>5015.7360000000008</v>
      </c>
      <c r="G203" s="196">
        <f>G199*(1+8%)</f>
        <v>13000.787712000001</v>
      </c>
      <c r="H203" s="197">
        <f t="shared" si="60"/>
        <v>5850.3544704000005</v>
      </c>
      <c r="I203" s="44" t="s">
        <v>19</v>
      </c>
      <c r="J203" s="46">
        <f t="shared" si="61"/>
        <v>75</v>
      </c>
      <c r="K203" s="47">
        <f t="shared" si="62"/>
        <v>37.5</v>
      </c>
      <c r="L203" s="48">
        <f t="shared" si="63"/>
        <v>28.5</v>
      </c>
      <c r="M203" s="88">
        <f t="shared" si="64"/>
        <v>419</v>
      </c>
    </row>
    <row r="204" spans="1:13" ht="25" customHeight="1">
      <c r="A204" s="39"/>
      <c r="B204" s="40"/>
      <c r="C204" s="41" t="s">
        <v>30</v>
      </c>
      <c r="D204" s="42" t="s">
        <v>704</v>
      </c>
      <c r="E204" s="43">
        <v>11146.08</v>
      </c>
      <c r="F204" s="176">
        <v>5015.7360000000008</v>
      </c>
      <c r="G204" s="196">
        <f>G199*(1+8%)</f>
        <v>13000.787712000001</v>
      </c>
      <c r="H204" s="197">
        <f t="shared" si="60"/>
        <v>5850.3544704000005</v>
      </c>
      <c r="I204" s="44" t="s">
        <v>19</v>
      </c>
      <c r="J204" s="46">
        <f t="shared" si="61"/>
        <v>75</v>
      </c>
      <c r="K204" s="47">
        <f t="shared" si="62"/>
        <v>37.5</v>
      </c>
      <c r="L204" s="48">
        <f t="shared" si="63"/>
        <v>28.5</v>
      </c>
      <c r="M204" s="88">
        <f t="shared" si="64"/>
        <v>419</v>
      </c>
    </row>
    <row r="205" spans="1:13" ht="25" customHeight="1">
      <c r="A205" s="39"/>
      <c r="B205" s="40"/>
      <c r="C205" s="41" t="s">
        <v>40</v>
      </c>
      <c r="D205" s="42" t="s">
        <v>705</v>
      </c>
      <c r="E205" s="43">
        <v>11146.08</v>
      </c>
      <c r="F205" s="176">
        <v>5015.7360000000008</v>
      </c>
      <c r="G205" s="196">
        <f>G199*(1+8%)</f>
        <v>13000.787712000001</v>
      </c>
      <c r="H205" s="197">
        <f t="shared" si="60"/>
        <v>5850.3544704000005</v>
      </c>
      <c r="I205" s="44" t="s">
        <v>19</v>
      </c>
      <c r="J205" s="46">
        <f t="shared" si="61"/>
        <v>75</v>
      </c>
      <c r="K205" s="47">
        <f t="shared" si="62"/>
        <v>37.5</v>
      </c>
      <c r="L205" s="48">
        <f t="shared" si="63"/>
        <v>28.5</v>
      </c>
      <c r="M205" s="88">
        <f t="shared" si="64"/>
        <v>419</v>
      </c>
    </row>
    <row r="206" spans="1:13" ht="25" customHeight="1">
      <c r="A206" s="39"/>
      <c r="B206" s="40"/>
      <c r="C206" s="41" t="s">
        <v>21</v>
      </c>
      <c r="D206" s="42" t="s">
        <v>236</v>
      </c>
      <c r="E206" s="43">
        <v>11146.08</v>
      </c>
      <c r="F206" s="176">
        <v>5015.7360000000008</v>
      </c>
      <c r="G206" s="196">
        <f>G199*(1+8%)</f>
        <v>13000.787712000001</v>
      </c>
      <c r="H206" s="197">
        <f t="shared" si="60"/>
        <v>5850.3544704000005</v>
      </c>
      <c r="I206" s="44" t="s">
        <v>19</v>
      </c>
      <c r="J206" s="46">
        <f t="shared" si="61"/>
        <v>75</v>
      </c>
      <c r="K206" s="47">
        <f t="shared" si="62"/>
        <v>37.5</v>
      </c>
      <c r="L206" s="48">
        <f t="shared" si="63"/>
        <v>28.5</v>
      </c>
      <c r="M206" s="88">
        <f t="shared" si="64"/>
        <v>419</v>
      </c>
    </row>
    <row r="207" spans="1:13" ht="25" customHeight="1">
      <c r="A207" s="39"/>
      <c r="B207" s="40"/>
      <c r="C207" s="41" t="s">
        <v>543</v>
      </c>
      <c r="D207" s="42" t="s">
        <v>706</v>
      </c>
      <c r="E207" s="43">
        <v>11146.08</v>
      </c>
      <c r="F207" s="176">
        <v>5015.7360000000008</v>
      </c>
      <c r="G207" s="196">
        <f>G199*(1+8%)</f>
        <v>13000.787712000001</v>
      </c>
      <c r="H207" s="197">
        <f t="shared" si="60"/>
        <v>5850.3544704000005</v>
      </c>
      <c r="I207" s="44" t="s">
        <v>19</v>
      </c>
      <c r="J207" s="46">
        <f t="shared" si="61"/>
        <v>75</v>
      </c>
      <c r="K207" s="47">
        <f t="shared" si="62"/>
        <v>37.5</v>
      </c>
      <c r="L207" s="48">
        <f t="shared" si="63"/>
        <v>28.5</v>
      </c>
      <c r="M207" s="88">
        <f t="shared" si="64"/>
        <v>419</v>
      </c>
    </row>
    <row r="208" spans="1:13" ht="25" customHeight="1">
      <c r="A208" s="39"/>
      <c r="B208" s="40"/>
      <c r="C208" s="41" t="s">
        <v>23</v>
      </c>
      <c r="D208" s="42" t="s">
        <v>707</v>
      </c>
      <c r="E208" s="43">
        <v>11146.08</v>
      </c>
      <c r="F208" s="176">
        <v>5015.7360000000008</v>
      </c>
      <c r="G208" s="196">
        <f>G199*(1+8%)</f>
        <v>13000.787712000001</v>
      </c>
      <c r="H208" s="197">
        <f t="shared" si="60"/>
        <v>5850.3544704000005</v>
      </c>
      <c r="I208" s="44" t="s">
        <v>19</v>
      </c>
      <c r="J208" s="46">
        <f t="shared" si="61"/>
        <v>75</v>
      </c>
      <c r="K208" s="47">
        <f t="shared" si="62"/>
        <v>37.5</v>
      </c>
      <c r="L208" s="48">
        <f t="shared" si="63"/>
        <v>28.5</v>
      </c>
      <c r="M208" s="88">
        <f t="shared" si="64"/>
        <v>419</v>
      </c>
    </row>
    <row r="209" spans="1:13" ht="25" customHeight="1">
      <c r="A209" s="39"/>
      <c r="B209" s="40"/>
      <c r="C209" s="41" t="s">
        <v>546</v>
      </c>
      <c r="D209" s="42" t="s">
        <v>708</v>
      </c>
      <c r="E209" s="43">
        <v>11146.08</v>
      </c>
      <c r="F209" s="176">
        <v>5015.7360000000008</v>
      </c>
      <c r="G209" s="196">
        <f>G199*(1+8%)</f>
        <v>13000.787712000001</v>
      </c>
      <c r="H209" s="197">
        <f t="shared" si="60"/>
        <v>5850.3544704000005</v>
      </c>
      <c r="I209" s="44" t="s">
        <v>19</v>
      </c>
      <c r="J209" s="46">
        <f t="shared" si="61"/>
        <v>75</v>
      </c>
      <c r="K209" s="47">
        <f t="shared" si="62"/>
        <v>37.5</v>
      </c>
      <c r="L209" s="48">
        <f t="shared" si="63"/>
        <v>28.5</v>
      </c>
      <c r="M209" s="88">
        <f t="shared" si="64"/>
        <v>419</v>
      </c>
    </row>
    <row r="210" spans="1:13" ht="25" customHeight="1">
      <c r="A210" s="39"/>
      <c r="B210" s="40"/>
      <c r="C210" s="41" t="s">
        <v>44</v>
      </c>
      <c r="D210" s="42" t="s">
        <v>709</v>
      </c>
      <c r="E210" s="43">
        <v>11146.08</v>
      </c>
      <c r="F210" s="176">
        <v>5015.7360000000008</v>
      </c>
      <c r="G210" s="196">
        <f>G199*(1+8%)</f>
        <v>13000.787712000001</v>
      </c>
      <c r="H210" s="197">
        <f t="shared" si="60"/>
        <v>5850.3544704000005</v>
      </c>
      <c r="I210" s="44" t="s">
        <v>19</v>
      </c>
      <c r="J210" s="46">
        <f t="shared" si="61"/>
        <v>75</v>
      </c>
      <c r="K210" s="47">
        <f t="shared" si="62"/>
        <v>37.5</v>
      </c>
      <c r="L210" s="48">
        <f t="shared" si="63"/>
        <v>28.5</v>
      </c>
      <c r="M210" s="88">
        <f t="shared" si="64"/>
        <v>419</v>
      </c>
    </row>
    <row r="211" spans="1:13" ht="25" customHeight="1">
      <c r="A211" s="39"/>
      <c r="B211" s="40"/>
      <c r="C211" s="41" t="str">
        <f t="shared" ref="C211:C216" si="65">C190</f>
        <v>Plaster Pink</v>
      </c>
      <c r="D211" s="42" t="s">
        <v>710</v>
      </c>
      <c r="E211" s="43">
        <v>11146.08</v>
      </c>
      <c r="F211" s="176">
        <v>5015.7360000000008</v>
      </c>
      <c r="G211" s="196">
        <f>G199*(1+8%)</f>
        <v>13000.787712000001</v>
      </c>
      <c r="H211" s="197">
        <f t="shared" si="60"/>
        <v>5850.3544704000005</v>
      </c>
      <c r="I211" s="44" t="s">
        <v>19</v>
      </c>
      <c r="J211" s="46">
        <f t="shared" si="61"/>
        <v>75</v>
      </c>
      <c r="K211" s="47">
        <f t="shared" si="62"/>
        <v>37.5</v>
      </c>
      <c r="L211" s="48">
        <f t="shared" si="63"/>
        <v>28.5</v>
      </c>
      <c r="M211" s="88">
        <f t="shared" si="64"/>
        <v>419</v>
      </c>
    </row>
    <row r="212" spans="1:13" ht="25" customHeight="1">
      <c r="A212" s="39"/>
      <c r="B212" s="40"/>
      <c r="C212" s="41" t="str">
        <f t="shared" si="65"/>
        <v>Midnight Blue</v>
      </c>
      <c r="D212" s="42" t="s">
        <v>711</v>
      </c>
      <c r="E212" s="43">
        <v>11146.08</v>
      </c>
      <c r="F212" s="176">
        <v>5015.7360000000008</v>
      </c>
      <c r="G212" s="196">
        <f>G199*(1+8%)</f>
        <v>13000.787712000001</v>
      </c>
      <c r="H212" s="197">
        <f t="shared" si="60"/>
        <v>5850.3544704000005</v>
      </c>
      <c r="I212" s="44" t="s">
        <v>19</v>
      </c>
      <c r="J212" s="46">
        <f t="shared" si="61"/>
        <v>75</v>
      </c>
      <c r="K212" s="47">
        <f t="shared" si="62"/>
        <v>37.5</v>
      </c>
      <c r="L212" s="48">
        <f t="shared" si="63"/>
        <v>28.5</v>
      </c>
      <c r="M212" s="88">
        <f t="shared" si="64"/>
        <v>419</v>
      </c>
    </row>
    <row r="213" spans="1:13" ht="25" customHeight="1">
      <c r="A213" s="39"/>
      <c r="B213" s="40"/>
      <c r="C213" s="41" t="str">
        <f t="shared" si="65"/>
        <v>Olive Green</v>
      </c>
      <c r="D213" s="42" t="s">
        <v>712</v>
      </c>
      <c r="E213" s="43">
        <v>11146.08</v>
      </c>
      <c r="F213" s="176">
        <v>5015.7360000000008</v>
      </c>
      <c r="G213" s="196">
        <f>G199*(1+8%)</f>
        <v>13000.787712000001</v>
      </c>
      <c r="H213" s="197">
        <f t="shared" si="60"/>
        <v>5850.3544704000005</v>
      </c>
      <c r="I213" s="44" t="s">
        <v>19</v>
      </c>
      <c r="J213" s="46">
        <f t="shared" si="61"/>
        <v>75</v>
      </c>
      <c r="K213" s="47">
        <f t="shared" si="62"/>
        <v>37.5</v>
      </c>
      <c r="L213" s="48">
        <f t="shared" si="63"/>
        <v>28.5</v>
      </c>
      <c r="M213" s="88">
        <f t="shared" si="64"/>
        <v>419</v>
      </c>
    </row>
    <row r="214" spans="1:13" ht="25" customHeight="1">
      <c r="A214" s="39"/>
      <c r="B214" s="40"/>
      <c r="C214" s="41" t="str">
        <f t="shared" si="65"/>
        <v>Forest Green</v>
      </c>
      <c r="D214" s="42" t="s">
        <v>713</v>
      </c>
      <c r="E214" s="43">
        <v>11146.08</v>
      </c>
      <c r="F214" s="176">
        <v>5015.7360000000008</v>
      </c>
      <c r="G214" s="196">
        <f>G199*(1+8%)</f>
        <v>13000.787712000001</v>
      </c>
      <c r="H214" s="197">
        <f t="shared" si="60"/>
        <v>5850.3544704000005</v>
      </c>
      <c r="I214" s="44" t="s">
        <v>19</v>
      </c>
      <c r="J214" s="46">
        <f t="shared" si="61"/>
        <v>75</v>
      </c>
      <c r="K214" s="47">
        <f t="shared" si="62"/>
        <v>37.5</v>
      </c>
      <c r="L214" s="48">
        <f t="shared" si="63"/>
        <v>28.5</v>
      </c>
      <c r="M214" s="88">
        <f t="shared" si="64"/>
        <v>419</v>
      </c>
    </row>
    <row r="215" spans="1:13" ht="25" customHeight="1">
      <c r="A215" s="39"/>
      <c r="B215" s="40"/>
      <c r="C215" s="41" t="str">
        <f t="shared" si="65"/>
        <v>Leather</v>
      </c>
      <c r="D215" s="42" t="s">
        <v>714</v>
      </c>
      <c r="E215" s="43">
        <v>11146.08</v>
      </c>
      <c r="F215" s="176">
        <v>5015.7360000000008</v>
      </c>
      <c r="G215" s="196">
        <f>G199*(1+8%)</f>
        <v>13000.787712000001</v>
      </c>
      <c r="H215" s="197">
        <f t="shared" si="60"/>
        <v>5850.3544704000005</v>
      </c>
      <c r="I215" s="44" t="s">
        <v>19</v>
      </c>
      <c r="J215" s="46">
        <f t="shared" si="61"/>
        <v>75</v>
      </c>
      <c r="K215" s="47">
        <f t="shared" si="62"/>
        <v>37.5</v>
      </c>
      <c r="L215" s="48">
        <f t="shared" si="63"/>
        <v>28.5</v>
      </c>
      <c r="M215" s="88">
        <f t="shared" si="64"/>
        <v>419</v>
      </c>
    </row>
    <row r="216" spans="1:13" ht="25" customHeight="1">
      <c r="A216" s="39"/>
      <c r="B216" s="40"/>
      <c r="C216" s="41" t="str">
        <f t="shared" si="65"/>
        <v>Brick</v>
      </c>
      <c r="D216" s="42" t="s">
        <v>715</v>
      </c>
      <c r="E216" s="43">
        <v>11146.08</v>
      </c>
      <c r="F216" s="176">
        <v>5015.7360000000008</v>
      </c>
      <c r="G216" s="196">
        <f>G199*(1+8%)</f>
        <v>13000.787712000001</v>
      </c>
      <c r="H216" s="197">
        <f t="shared" si="60"/>
        <v>5850.3544704000005</v>
      </c>
      <c r="I216" s="44" t="s">
        <v>19</v>
      </c>
      <c r="J216" s="46">
        <f t="shared" si="61"/>
        <v>75</v>
      </c>
      <c r="K216" s="47">
        <f t="shared" si="62"/>
        <v>37.5</v>
      </c>
      <c r="L216" s="48">
        <f t="shared" si="63"/>
        <v>28.5</v>
      </c>
      <c r="M216" s="88">
        <f t="shared" si="64"/>
        <v>419</v>
      </c>
    </row>
    <row r="217" spans="1:13" ht="25" customHeight="1">
      <c r="A217" s="39"/>
      <c r="B217" s="40"/>
      <c r="C217" s="41" t="s">
        <v>60</v>
      </c>
      <c r="D217" s="42" t="s">
        <v>59</v>
      </c>
      <c r="E217" s="43">
        <v>12260.688</v>
      </c>
      <c r="F217" s="176">
        <v>5517.3140000000003</v>
      </c>
      <c r="G217" s="198">
        <f>G199*(1+15%)</f>
        <v>13843.431359999999</v>
      </c>
      <c r="H217" s="199">
        <f t="shared" ref="H217:H219" si="66">G217*(0.45)</f>
        <v>6229.5441119999996</v>
      </c>
      <c r="I217" s="44" t="s">
        <v>19</v>
      </c>
      <c r="J217" s="46">
        <f>J210</f>
        <v>75</v>
      </c>
      <c r="K217" s="47">
        <f>K210</f>
        <v>37.5</v>
      </c>
      <c r="L217" s="48">
        <f>L210</f>
        <v>28.5</v>
      </c>
      <c r="M217" s="88">
        <f>M210</f>
        <v>419</v>
      </c>
    </row>
    <row r="218" spans="1:13" ht="25" customHeight="1">
      <c r="A218" s="39"/>
      <c r="B218" s="40"/>
      <c r="C218" s="41" t="s">
        <v>58</v>
      </c>
      <c r="D218" s="42" t="s">
        <v>59</v>
      </c>
      <c r="E218" s="43">
        <v>12260.688</v>
      </c>
      <c r="F218" s="176">
        <v>5517.3140000000003</v>
      </c>
      <c r="G218" s="198">
        <f>G199*(1+15%)</f>
        <v>13843.431359999999</v>
      </c>
      <c r="H218" s="199">
        <f t="shared" si="66"/>
        <v>6229.5441119999996</v>
      </c>
      <c r="I218" s="44" t="s">
        <v>19</v>
      </c>
      <c r="J218" s="101"/>
      <c r="K218" s="78"/>
      <c r="L218" s="79"/>
      <c r="M218" s="102"/>
    </row>
    <row r="219" spans="1:13" ht="25" customHeight="1" thickBot="1">
      <c r="A219" s="50"/>
      <c r="B219" s="90"/>
      <c r="C219" s="180" t="s">
        <v>62</v>
      </c>
      <c r="D219" s="181"/>
      <c r="E219" s="182"/>
      <c r="F219" s="187"/>
      <c r="G219" s="200">
        <f>G199*(1+20%)</f>
        <v>14445.319680000001</v>
      </c>
      <c r="H219" s="201">
        <f t="shared" si="66"/>
        <v>6500.3938560000006</v>
      </c>
      <c r="I219" s="98"/>
      <c r="J219" s="85">
        <f>J217</f>
        <v>75</v>
      </c>
      <c r="K219" s="82">
        <f>K217</f>
        <v>37.5</v>
      </c>
      <c r="L219" s="83">
        <f>L217</f>
        <v>28.5</v>
      </c>
      <c r="M219" s="89">
        <f>M217</f>
        <v>419</v>
      </c>
    </row>
    <row r="220" spans="1:13" ht="25" customHeight="1">
      <c r="A220" s="27"/>
      <c r="B220" s="167" t="s">
        <v>255</v>
      </c>
      <c r="C220" s="58" t="s">
        <v>17</v>
      </c>
      <c r="D220" s="59" t="s">
        <v>716</v>
      </c>
      <c r="E220" s="33">
        <v>8206.67</v>
      </c>
      <c r="F220" s="188">
        <v>3693</v>
      </c>
      <c r="G220" s="194">
        <f>E220*(1+8%)</f>
        <v>8863.2036000000007</v>
      </c>
      <c r="H220" s="195">
        <f t="shared" ref="H220:H237" si="67">G220*(0.45)</f>
        <v>3988.4416200000005</v>
      </c>
      <c r="I220" s="189" t="s">
        <v>257</v>
      </c>
      <c r="J220" s="99">
        <v>75.59</v>
      </c>
      <c r="K220" s="31">
        <v>40.159999999999997</v>
      </c>
      <c r="L220" s="32">
        <v>28.74</v>
      </c>
      <c r="M220" s="100">
        <v>741</v>
      </c>
    </row>
    <row r="221" spans="1:13" ht="25" customHeight="1">
      <c r="A221" s="39"/>
      <c r="B221" s="40" t="s">
        <v>20</v>
      </c>
      <c r="C221" s="41" t="s">
        <v>34</v>
      </c>
      <c r="D221" s="42" t="s">
        <v>717</v>
      </c>
      <c r="E221" s="43">
        <v>8206.67</v>
      </c>
      <c r="F221" s="176">
        <v>3693</v>
      </c>
      <c r="G221" s="196">
        <f>G220*(1+15%)</f>
        <v>10192.684139999999</v>
      </c>
      <c r="H221" s="197">
        <f t="shared" si="67"/>
        <v>4586.7078629999996</v>
      </c>
      <c r="I221" s="44" t="s">
        <v>19</v>
      </c>
      <c r="J221" s="96">
        <f>J220</f>
        <v>75.59</v>
      </c>
      <c r="K221" s="36">
        <f>K220</f>
        <v>40.159999999999997</v>
      </c>
      <c r="L221" s="37">
        <f>L220</f>
        <v>28.74</v>
      </c>
      <c r="M221" s="75">
        <f>M220</f>
        <v>741</v>
      </c>
    </row>
    <row r="222" spans="1:13" ht="25" customHeight="1">
      <c r="A222" s="39"/>
      <c r="B222" s="40"/>
      <c r="C222" s="41" t="s">
        <v>42</v>
      </c>
      <c r="D222" s="42" t="s">
        <v>718</v>
      </c>
      <c r="E222" s="43">
        <v>8206.67</v>
      </c>
      <c r="F222" s="176">
        <v>3693</v>
      </c>
      <c r="G222" s="196">
        <f>G220*(1+15%)</f>
        <v>10192.684139999999</v>
      </c>
      <c r="H222" s="197">
        <f t="shared" si="67"/>
        <v>4586.7078629999996</v>
      </c>
      <c r="I222" s="44" t="s">
        <v>19</v>
      </c>
      <c r="J222" s="96">
        <f t="shared" ref="J222:M231" si="68">J221</f>
        <v>75.59</v>
      </c>
      <c r="K222" s="36">
        <f t="shared" si="68"/>
        <v>40.159999999999997</v>
      </c>
      <c r="L222" s="37">
        <f t="shared" si="68"/>
        <v>28.74</v>
      </c>
      <c r="M222" s="75">
        <f t="shared" si="68"/>
        <v>741</v>
      </c>
    </row>
    <row r="223" spans="1:13" ht="25" customHeight="1">
      <c r="A223" s="39"/>
      <c r="B223" s="40" t="s">
        <v>260</v>
      </c>
      <c r="C223" s="41" t="s">
        <v>538</v>
      </c>
      <c r="D223" s="42" t="s">
        <v>719</v>
      </c>
      <c r="E223" s="43">
        <v>8206.67</v>
      </c>
      <c r="F223" s="176">
        <v>3693</v>
      </c>
      <c r="G223" s="196">
        <f>G220*(1+15%)</f>
        <v>10192.684139999999</v>
      </c>
      <c r="H223" s="197">
        <f t="shared" si="67"/>
        <v>4586.7078629999996</v>
      </c>
      <c r="I223" s="44" t="s">
        <v>19</v>
      </c>
      <c r="J223" s="96">
        <f t="shared" si="68"/>
        <v>75.59</v>
      </c>
      <c r="K223" s="36">
        <f t="shared" si="68"/>
        <v>40.159999999999997</v>
      </c>
      <c r="L223" s="37">
        <f t="shared" si="68"/>
        <v>28.74</v>
      </c>
      <c r="M223" s="75">
        <f t="shared" si="68"/>
        <v>741</v>
      </c>
    </row>
    <row r="224" spans="1:13" ht="25" customHeight="1">
      <c r="A224" s="39"/>
      <c r="B224" s="40"/>
      <c r="C224" s="41" t="s">
        <v>32</v>
      </c>
      <c r="D224" s="42" t="s">
        <v>720</v>
      </c>
      <c r="E224" s="43">
        <v>8206.67</v>
      </c>
      <c r="F224" s="176">
        <v>3693</v>
      </c>
      <c r="G224" s="196">
        <f>G220*(1+15%)</f>
        <v>10192.684139999999</v>
      </c>
      <c r="H224" s="197">
        <f t="shared" si="67"/>
        <v>4586.7078629999996</v>
      </c>
      <c r="I224" s="44" t="s">
        <v>19</v>
      </c>
      <c r="J224" s="96">
        <f t="shared" si="68"/>
        <v>75.59</v>
      </c>
      <c r="K224" s="36">
        <f t="shared" si="68"/>
        <v>40.159999999999997</v>
      </c>
      <c r="L224" s="37">
        <f t="shared" si="68"/>
        <v>28.74</v>
      </c>
      <c r="M224" s="75">
        <f t="shared" si="68"/>
        <v>741</v>
      </c>
    </row>
    <row r="225" spans="1:13" ht="25" customHeight="1">
      <c r="A225" s="39"/>
      <c r="B225" s="40"/>
      <c r="C225" s="41" t="s">
        <v>30</v>
      </c>
      <c r="D225" s="42" t="s">
        <v>721</v>
      </c>
      <c r="E225" s="43">
        <v>8206.67</v>
      </c>
      <c r="F225" s="176">
        <v>3693</v>
      </c>
      <c r="G225" s="196">
        <f>G220*(1+15%)</f>
        <v>10192.684139999999</v>
      </c>
      <c r="H225" s="197">
        <f t="shared" si="67"/>
        <v>4586.7078629999996</v>
      </c>
      <c r="I225" s="44" t="s">
        <v>19</v>
      </c>
      <c r="J225" s="96">
        <f t="shared" si="68"/>
        <v>75.59</v>
      </c>
      <c r="K225" s="36">
        <f t="shared" si="68"/>
        <v>40.159999999999997</v>
      </c>
      <c r="L225" s="37">
        <f t="shared" si="68"/>
        <v>28.74</v>
      </c>
      <c r="M225" s="75">
        <f t="shared" si="68"/>
        <v>741</v>
      </c>
    </row>
    <row r="226" spans="1:13" ht="25" customHeight="1">
      <c r="A226" s="39"/>
      <c r="B226" s="40"/>
      <c r="C226" s="41" t="s">
        <v>40</v>
      </c>
      <c r="D226" s="42" t="s">
        <v>722</v>
      </c>
      <c r="E226" s="43">
        <v>8755</v>
      </c>
      <c r="F226" s="176">
        <v>3940</v>
      </c>
      <c r="G226" s="196">
        <f>G220*(1+15%)</f>
        <v>10192.684139999999</v>
      </c>
      <c r="H226" s="197">
        <f t="shared" si="67"/>
        <v>4586.7078629999996</v>
      </c>
      <c r="I226" s="44" t="s">
        <v>19</v>
      </c>
      <c r="J226" s="96">
        <f t="shared" si="68"/>
        <v>75.59</v>
      </c>
      <c r="K226" s="36">
        <f t="shared" si="68"/>
        <v>40.159999999999997</v>
      </c>
      <c r="L226" s="37">
        <f t="shared" si="68"/>
        <v>28.74</v>
      </c>
      <c r="M226" s="75">
        <f t="shared" si="68"/>
        <v>741</v>
      </c>
    </row>
    <row r="227" spans="1:13" ht="25" customHeight="1">
      <c r="A227" s="39"/>
      <c r="B227" s="40"/>
      <c r="C227" s="41" t="s">
        <v>21</v>
      </c>
      <c r="D227" s="42" t="s">
        <v>723</v>
      </c>
      <c r="E227" s="43">
        <v>8755</v>
      </c>
      <c r="F227" s="176">
        <v>3940</v>
      </c>
      <c r="G227" s="196">
        <f>G220*(1+15%)</f>
        <v>10192.684139999999</v>
      </c>
      <c r="H227" s="197">
        <f t="shared" si="67"/>
        <v>4586.7078629999996</v>
      </c>
      <c r="I227" s="44" t="s">
        <v>19</v>
      </c>
      <c r="J227" s="96">
        <f t="shared" si="68"/>
        <v>75.59</v>
      </c>
      <c r="K227" s="36">
        <f t="shared" si="68"/>
        <v>40.159999999999997</v>
      </c>
      <c r="L227" s="37">
        <f t="shared" si="68"/>
        <v>28.74</v>
      </c>
      <c r="M227" s="75">
        <f t="shared" si="68"/>
        <v>741</v>
      </c>
    </row>
    <row r="228" spans="1:13" ht="25" customHeight="1">
      <c r="A228" s="39"/>
      <c r="B228" s="40"/>
      <c r="C228" s="41" t="s">
        <v>543</v>
      </c>
      <c r="D228" s="42" t="s">
        <v>724</v>
      </c>
      <c r="E228" s="43">
        <v>8755</v>
      </c>
      <c r="F228" s="176">
        <v>3940</v>
      </c>
      <c r="G228" s="196">
        <f>G220*(1+15%)</f>
        <v>10192.684139999999</v>
      </c>
      <c r="H228" s="197">
        <f t="shared" si="67"/>
        <v>4586.7078629999996</v>
      </c>
      <c r="I228" s="44" t="s">
        <v>19</v>
      </c>
      <c r="J228" s="96">
        <f t="shared" si="68"/>
        <v>75.59</v>
      </c>
      <c r="K228" s="36">
        <f t="shared" si="68"/>
        <v>40.159999999999997</v>
      </c>
      <c r="L228" s="37">
        <f t="shared" si="68"/>
        <v>28.74</v>
      </c>
      <c r="M228" s="75">
        <f t="shared" si="68"/>
        <v>741</v>
      </c>
    </row>
    <row r="229" spans="1:13" ht="25" customHeight="1">
      <c r="A229" s="39"/>
      <c r="B229" s="40"/>
      <c r="C229" s="41" t="s">
        <v>23</v>
      </c>
      <c r="D229" s="42" t="s">
        <v>725</v>
      </c>
      <c r="E229" s="43">
        <v>8755</v>
      </c>
      <c r="F229" s="176">
        <v>3940</v>
      </c>
      <c r="G229" s="196">
        <f>G220*(1+15%)</f>
        <v>10192.684139999999</v>
      </c>
      <c r="H229" s="197">
        <f t="shared" si="67"/>
        <v>4586.7078629999996</v>
      </c>
      <c r="I229" s="44" t="s">
        <v>19</v>
      </c>
      <c r="J229" s="96">
        <f t="shared" si="68"/>
        <v>75.59</v>
      </c>
      <c r="K229" s="36">
        <f t="shared" si="68"/>
        <v>40.159999999999997</v>
      </c>
      <c r="L229" s="37">
        <f t="shared" si="68"/>
        <v>28.74</v>
      </c>
      <c r="M229" s="75">
        <f t="shared" si="68"/>
        <v>741</v>
      </c>
    </row>
    <row r="230" spans="1:13" ht="25" customHeight="1">
      <c r="A230" s="39"/>
      <c r="B230" s="40"/>
      <c r="C230" s="41" t="s">
        <v>546</v>
      </c>
      <c r="D230" s="42" t="s">
        <v>726</v>
      </c>
      <c r="E230" s="43">
        <v>8755</v>
      </c>
      <c r="F230" s="176">
        <v>3940</v>
      </c>
      <c r="G230" s="196">
        <f>G220*(1+15%)</f>
        <v>10192.684139999999</v>
      </c>
      <c r="H230" s="197">
        <f t="shared" si="67"/>
        <v>4586.7078629999996</v>
      </c>
      <c r="I230" s="44" t="s">
        <v>19</v>
      </c>
      <c r="J230" s="96">
        <f t="shared" si="68"/>
        <v>75.59</v>
      </c>
      <c r="K230" s="36">
        <f t="shared" si="68"/>
        <v>40.159999999999997</v>
      </c>
      <c r="L230" s="37">
        <f t="shared" si="68"/>
        <v>28.74</v>
      </c>
      <c r="M230" s="75">
        <f t="shared" si="68"/>
        <v>741</v>
      </c>
    </row>
    <row r="231" spans="1:13" ht="25" customHeight="1">
      <c r="A231" s="39"/>
      <c r="B231" s="40"/>
      <c r="C231" s="41" t="s">
        <v>44</v>
      </c>
      <c r="D231" s="42" t="s">
        <v>727</v>
      </c>
      <c r="E231" s="43">
        <v>8755</v>
      </c>
      <c r="F231" s="176">
        <v>3940</v>
      </c>
      <c r="G231" s="196">
        <f>G220*(1+15%)</f>
        <v>10192.684139999999</v>
      </c>
      <c r="H231" s="197">
        <f t="shared" si="67"/>
        <v>4586.7078629999996</v>
      </c>
      <c r="I231" s="44" t="s">
        <v>19</v>
      </c>
      <c r="J231" s="96">
        <f t="shared" si="68"/>
        <v>75.59</v>
      </c>
      <c r="K231" s="36">
        <f t="shared" si="68"/>
        <v>40.159999999999997</v>
      </c>
      <c r="L231" s="37">
        <f t="shared" si="68"/>
        <v>28.74</v>
      </c>
      <c r="M231" s="75">
        <f t="shared" si="68"/>
        <v>741</v>
      </c>
    </row>
    <row r="232" spans="1:13" ht="25" customHeight="1">
      <c r="A232" s="39"/>
      <c r="B232" s="40"/>
      <c r="C232" s="41" t="str">
        <f t="shared" ref="C232:C237" si="69">C211</f>
        <v>Plaster Pink</v>
      </c>
      <c r="D232" s="42" t="s">
        <v>728</v>
      </c>
      <c r="E232" s="43">
        <v>8755</v>
      </c>
      <c r="F232" s="176">
        <v>3940</v>
      </c>
      <c r="G232" s="196">
        <f>G220*(1+15%)</f>
        <v>10192.684139999999</v>
      </c>
      <c r="H232" s="197">
        <f t="shared" si="67"/>
        <v>4586.7078629999996</v>
      </c>
      <c r="I232" s="44" t="s">
        <v>19</v>
      </c>
      <c r="J232" s="96">
        <f t="shared" ref="J232:M232" si="70">J227</f>
        <v>75.59</v>
      </c>
      <c r="K232" s="36">
        <f t="shared" si="70"/>
        <v>40.159999999999997</v>
      </c>
      <c r="L232" s="37">
        <f t="shared" si="70"/>
        <v>28.74</v>
      </c>
      <c r="M232" s="75">
        <f t="shared" si="70"/>
        <v>741</v>
      </c>
    </row>
    <row r="233" spans="1:13" ht="25" customHeight="1">
      <c r="A233" s="39"/>
      <c r="B233" s="40"/>
      <c r="C233" s="41" t="str">
        <f t="shared" si="69"/>
        <v>Midnight Blue</v>
      </c>
      <c r="D233" s="42" t="s">
        <v>729</v>
      </c>
      <c r="E233" s="43">
        <v>8755</v>
      </c>
      <c r="F233" s="176">
        <v>3940</v>
      </c>
      <c r="G233" s="196">
        <f>G220*(1+15%)</f>
        <v>10192.684139999999</v>
      </c>
      <c r="H233" s="197">
        <f t="shared" si="67"/>
        <v>4586.7078629999996</v>
      </c>
      <c r="I233" s="44" t="s">
        <v>19</v>
      </c>
      <c r="J233" s="96">
        <f t="shared" ref="J233:M233" si="71">J232</f>
        <v>75.59</v>
      </c>
      <c r="K233" s="36">
        <f t="shared" si="71"/>
        <v>40.159999999999997</v>
      </c>
      <c r="L233" s="37">
        <f t="shared" si="71"/>
        <v>28.74</v>
      </c>
      <c r="M233" s="75">
        <f t="shared" si="71"/>
        <v>741</v>
      </c>
    </row>
    <row r="234" spans="1:13" ht="25" customHeight="1">
      <c r="A234" s="39"/>
      <c r="B234" s="40"/>
      <c r="C234" s="41" t="str">
        <f t="shared" si="69"/>
        <v>Olive Green</v>
      </c>
      <c r="D234" s="42" t="s">
        <v>730</v>
      </c>
      <c r="E234" s="43">
        <v>8755</v>
      </c>
      <c r="F234" s="176">
        <v>3940</v>
      </c>
      <c r="G234" s="196">
        <f>G220*(1+15%)</f>
        <v>10192.684139999999</v>
      </c>
      <c r="H234" s="197">
        <f t="shared" si="67"/>
        <v>4586.7078629999996</v>
      </c>
      <c r="I234" s="44" t="s">
        <v>19</v>
      </c>
      <c r="J234" s="96">
        <f t="shared" ref="J234:M234" si="72">J229</f>
        <v>75.59</v>
      </c>
      <c r="K234" s="36">
        <f t="shared" si="72"/>
        <v>40.159999999999997</v>
      </c>
      <c r="L234" s="37">
        <f t="shared" si="72"/>
        <v>28.74</v>
      </c>
      <c r="M234" s="75">
        <f t="shared" si="72"/>
        <v>741</v>
      </c>
    </row>
    <row r="235" spans="1:13" ht="25" customHeight="1">
      <c r="A235" s="39"/>
      <c r="B235" s="40"/>
      <c r="C235" s="41" t="str">
        <f t="shared" si="69"/>
        <v>Forest Green</v>
      </c>
      <c r="D235" s="42" t="s">
        <v>731</v>
      </c>
      <c r="E235" s="43">
        <v>8755</v>
      </c>
      <c r="F235" s="176">
        <v>3940</v>
      </c>
      <c r="G235" s="196">
        <f>G220*(1+15%)</f>
        <v>10192.684139999999</v>
      </c>
      <c r="H235" s="197">
        <f t="shared" si="67"/>
        <v>4586.7078629999996</v>
      </c>
      <c r="I235" s="44" t="s">
        <v>19</v>
      </c>
      <c r="J235" s="96">
        <f t="shared" ref="J235:M235" si="73">J234</f>
        <v>75.59</v>
      </c>
      <c r="K235" s="36">
        <f t="shared" si="73"/>
        <v>40.159999999999997</v>
      </c>
      <c r="L235" s="37">
        <f t="shared" si="73"/>
        <v>28.74</v>
      </c>
      <c r="M235" s="75">
        <f t="shared" si="73"/>
        <v>741</v>
      </c>
    </row>
    <row r="236" spans="1:13" ht="25" customHeight="1">
      <c r="A236" s="39"/>
      <c r="B236" s="40"/>
      <c r="C236" s="41" t="str">
        <f t="shared" si="69"/>
        <v>Leather</v>
      </c>
      <c r="D236" s="42" t="s">
        <v>732</v>
      </c>
      <c r="E236" s="43">
        <v>8755</v>
      </c>
      <c r="F236" s="176">
        <v>3940</v>
      </c>
      <c r="G236" s="196">
        <f>G220*(1+15%)</f>
        <v>10192.684139999999</v>
      </c>
      <c r="H236" s="197">
        <f t="shared" si="67"/>
        <v>4586.7078629999996</v>
      </c>
      <c r="I236" s="44" t="s">
        <v>19</v>
      </c>
      <c r="J236" s="96">
        <f t="shared" ref="J236:M236" si="74">J231</f>
        <v>75.59</v>
      </c>
      <c r="K236" s="36">
        <f t="shared" si="74"/>
        <v>40.159999999999997</v>
      </c>
      <c r="L236" s="37">
        <f t="shared" si="74"/>
        <v>28.74</v>
      </c>
      <c r="M236" s="75">
        <f t="shared" si="74"/>
        <v>741</v>
      </c>
    </row>
    <row r="237" spans="1:13" ht="25" customHeight="1">
      <c r="A237" s="39"/>
      <c r="B237" s="40"/>
      <c r="C237" s="41" t="str">
        <f t="shared" si="69"/>
        <v>Brick</v>
      </c>
      <c r="D237" s="42" t="s">
        <v>733</v>
      </c>
      <c r="E237" s="43">
        <v>8755</v>
      </c>
      <c r="F237" s="176">
        <v>3940</v>
      </c>
      <c r="G237" s="196">
        <f>G220*(1+15%)</f>
        <v>10192.684139999999</v>
      </c>
      <c r="H237" s="197">
        <f t="shared" si="67"/>
        <v>4586.7078629999996</v>
      </c>
      <c r="I237" s="44" t="s">
        <v>19</v>
      </c>
      <c r="J237" s="96">
        <f t="shared" ref="J237:M237" si="75">J236</f>
        <v>75.59</v>
      </c>
      <c r="K237" s="36">
        <f t="shared" si="75"/>
        <v>40.159999999999997</v>
      </c>
      <c r="L237" s="37">
        <f t="shared" si="75"/>
        <v>28.74</v>
      </c>
      <c r="M237" s="75">
        <f t="shared" si="75"/>
        <v>741</v>
      </c>
    </row>
    <row r="238" spans="1:13" ht="25" customHeight="1">
      <c r="A238" s="39"/>
      <c r="B238" s="40"/>
      <c r="C238" s="41" t="s">
        <v>60</v>
      </c>
      <c r="D238" s="42" t="s">
        <v>59</v>
      </c>
      <c r="E238" s="43">
        <v>9630</v>
      </c>
      <c r="F238" s="176">
        <v>4334</v>
      </c>
      <c r="G238" s="198">
        <f>G220*(1+25%)</f>
        <v>11079.004500000001</v>
      </c>
      <c r="H238" s="199">
        <f t="shared" ref="H238:H240" si="76">G238*(0.45)</f>
        <v>4985.5520250000009</v>
      </c>
      <c r="I238" s="44" t="s">
        <v>19</v>
      </c>
      <c r="J238" s="96">
        <f>J231</f>
        <v>75.59</v>
      </c>
      <c r="K238" s="36">
        <f>K231</f>
        <v>40.159999999999997</v>
      </c>
      <c r="L238" s="37">
        <f>L231</f>
        <v>28.74</v>
      </c>
      <c r="M238" s="75">
        <f>M231</f>
        <v>741</v>
      </c>
    </row>
    <row r="239" spans="1:13" ht="25" customHeight="1">
      <c r="A239" s="39"/>
      <c r="B239" s="40"/>
      <c r="C239" s="41" t="s">
        <v>58</v>
      </c>
      <c r="D239" s="42" t="s">
        <v>59</v>
      </c>
      <c r="E239" s="43">
        <v>9630</v>
      </c>
      <c r="F239" s="176">
        <v>4334</v>
      </c>
      <c r="G239" s="198">
        <f>G220*(1+25%)</f>
        <v>11079.004500000001</v>
      </c>
      <c r="H239" s="199">
        <f t="shared" si="76"/>
        <v>4985.5520250000009</v>
      </c>
      <c r="I239" s="44" t="s">
        <v>19</v>
      </c>
      <c r="J239" s="183"/>
      <c r="K239" s="137"/>
      <c r="L239" s="138"/>
      <c r="M239" s="104"/>
    </row>
    <row r="240" spans="1:13" ht="25" customHeight="1" thickBot="1">
      <c r="A240" s="39"/>
      <c r="B240" s="40"/>
      <c r="C240" s="105" t="s">
        <v>62</v>
      </c>
      <c r="D240" s="106" t="s">
        <v>59</v>
      </c>
      <c r="E240" s="108" t="s">
        <v>734</v>
      </c>
      <c r="F240" s="179" t="s">
        <v>734</v>
      </c>
      <c r="G240" s="200">
        <f>G220*(1+30%)</f>
        <v>11522.164680000002</v>
      </c>
      <c r="H240" s="201">
        <f t="shared" si="76"/>
        <v>5184.9741060000006</v>
      </c>
      <c r="I240" s="44" t="s">
        <v>19</v>
      </c>
      <c r="J240" s="136"/>
      <c r="K240" s="137"/>
      <c r="L240" s="138"/>
      <c r="M240" s="185"/>
    </row>
    <row r="241" spans="1:13" ht="25" customHeight="1">
      <c r="A241" s="27"/>
      <c r="B241" s="167" t="s">
        <v>301</v>
      </c>
      <c r="C241" s="28" t="s">
        <v>17</v>
      </c>
      <c r="D241" s="29" t="s">
        <v>735</v>
      </c>
      <c r="E241" s="33">
        <v>11220</v>
      </c>
      <c r="F241" s="188">
        <v>5049</v>
      </c>
      <c r="G241" s="194">
        <f>E241*(1+8%)</f>
        <v>12117.6</v>
      </c>
      <c r="H241" s="195">
        <f t="shared" ref="H241:H258" si="77">G241*(0.45)</f>
        <v>5452.92</v>
      </c>
      <c r="I241" s="34" t="s">
        <v>19</v>
      </c>
      <c r="J241" s="30">
        <v>75.75</v>
      </c>
      <c r="K241" s="31">
        <v>40.25</v>
      </c>
      <c r="L241" s="32">
        <v>28.75</v>
      </c>
      <c r="M241" s="87">
        <v>573.29999999999995</v>
      </c>
    </row>
    <row r="242" spans="1:13" ht="25" customHeight="1">
      <c r="A242" s="39"/>
      <c r="B242" s="40" t="s">
        <v>20</v>
      </c>
      <c r="C242" s="41" t="s">
        <v>34</v>
      </c>
      <c r="D242" s="42" t="s">
        <v>736</v>
      </c>
      <c r="E242" s="43">
        <v>11220</v>
      </c>
      <c r="F242" s="176">
        <v>5049</v>
      </c>
      <c r="G242" s="196">
        <f>G241*(1+8%)</f>
        <v>13087.008000000002</v>
      </c>
      <c r="H242" s="197">
        <f t="shared" si="77"/>
        <v>5889.1536000000006</v>
      </c>
      <c r="I242" s="44" t="s">
        <v>19</v>
      </c>
      <c r="J242" s="46">
        <f t="shared" ref="J242:J258" si="78">J241</f>
        <v>75.75</v>
      </c>
      <c r="K242" s="47">
        <f t="shared" ref="K242:K258" si="79">K241</f>
        <v>40.25</v>
      </c>
      <c r="L242" s="48">
        <f t="shared" ref="L242:L258" si="80">L241</f>
        <v>28.75</v>
      </c>
      <c r="M242" s="88">
        <f t="shared" ref="M242:M258" si="81">M241</f>
        <v>573.29999999999995</v>
      </c>
    </row>
    <row r="243" spans="1:13" ht="25" customHeight="1">
      <c r="A243" s="39"/>
      <c r="B243" s="40"/>
      <c r="C243" s="41" t="s">
        <v>42</v>
      </c>
      <c r="D243" s="42" t="s">
        <v>737</v>
      </c>
      <c r="E243" s="43">
        <v>11220</v>
      </c>
      <c r="F243" s="176">
        <v>5049</v>
      </c>
      <c r="G243" s="196">
        <f>G241*(1+8%)</f>
        <v>13087.008000000002</v>
      </c>
      <c r="H243" s="197">
        <f t="shared" si="77"/>
        <v>5889.1536000000006</v>
      </c>
      <c r="I243" s="44" t="s">
        <v>19</v>
      </c>
      <c r="J243" s="46">
        <f t="shared" si="78"/>
        <v>75.75</v>
      </c>
      <c r="K243" s="47">
        <f t="shared" si="79"/>
        <v>40.25</v>
      </c>
      <c r="L243" s="48">
        <f t="shared" si="80"/>
        <v>28.75</v>
      </c>
      <c r="M243" s="88">
        <f t="shared" si="81"/>
        <v>573.29999999999995</v>
      </c>
    </row>
    <row r="244" spans="1:13" ht="25" customHeight="1">
      <c r="A244" s="39"/>
      <c r="B244" s="40" t="s">
        <v>305</v>
      </c>
      <c r="C244" s="41" t="s">
        <v>538</v>
      </c>
      <c r="D244" s="42" t="s">
        <v>738</v>
      </c>
      <c r="E244" s="43">
        <v>11220</v>
      </c>
      <c r="F244" s="176">
        <v>5049</v>
      </c>
      <c r="G244" s="196">
        <f>G241*(1+8%)</f>
        <v>13087.008000000002</v>
      </c>
      <c r="H244" s="197">
        <f t="shared" si="77"/>
        <v>5889.1536000000006</v>
      </c>
      <c r="I244" s="44" t="s">
        <v>19</v>
      </c>
      <c r="J244" s="46">
        <f t="shared" si="78"/>
        <v>75.75</v>
      </c>
      <c r="K244" s="47">
        <f t="shared" si="79"/>
        <v>40.25</v>
      </c>
      <c r="L244" s="48">
        <f t="shared" si="80"/>
        <v>28.75</v>
      </c>
      <c r="M244" s="88">
        <f t="shared" si="81"/>
        <v>573.29999999999995</v>
      </c>
    </row>
    <row r="245" spans="1:13" ht="25" customHeight="1">
      <c r="A245" s="39"/>
      <c r="B245" s="40"/>
      <c r="C245" s="41" t="s">
        <v>32</v>
      </c>
      <c r="D245" s="42" t="s">
        <v>739</v>
      </c>
      <c r="E245" s="43">
        <v>11220</v>
      </c>
      <c r="F245" s="176">
        <v>5049</v>
      </c>
      <c r="G245" s="196">
        <f>G241*(1+8%)</f>
        <v>13087.008000000002</v>
      </c>
      <c r="H245" s="197">
        <f t="shared" si="77"/>
        <v>5889.1536000000006</v>
      </c>
      <c r="I245" s="44" t="s">
        <v>19</v>
      </c>
      <c r="J245" s="46">
        <f t="shared" si="78"/>
        <v>75.75</v>
      </c>
      <c r="K245" s="47">
        <f t="shared" si="79"/>
        <v>40.25</v>
      </c>
      <c r="L245" s="48">
        <f t="shared" si="80"/>
        <v>28.75</v>
      </c>
      <c r="M245" s="88">
        <f t="shared" si="81"/>
        <v>573.29999999999995</v>
      </c>
    </row>
    <row r="246" spans="1:13" ht="25" customHeight="1">
      <c r="A246" s="39"/>
      <c r="B246" s="40"/>
      <c r="C246" s="41" t="s">
        <v>30</v>
      </c>
      <c r="D246" s="42" t="s">
        <v>740</v>
      </c>
      <c r="E246" s="43">
        <v>11220</v>
      </c>
      <c r="F246" s="176">
        <v>5049</v>
      </c>
      <c r="G246" s="196">
        <f>G241*(1+8%)</f>
        <v>13087.008000000002</v>
      </c>
      <c r="H246" s="197">
        <f t="shared" si="77"/>
        <v>5889.1536000000006</v>
      </c>
      <c r="I246" s="44" t="s">
        <v>19</v>
      </c>
      <c r="J246" s="46">
        <f t="shared" si="78"/>
        <v>75.75</v>
      </c>
      <c r="K246" s="47">
        <f t="shared" si="79"/>
        <v>40.25</v>
      </c>
      <c r="L246" s="48">
        <f t="shared" si="80"/>
        <v>28.75</v>
      </c>
      <c r="M246" s="88">
        <f t="shared" si="81"/>
        <v>573.29999999999995</v>
      </c>
    </row>
    <row r="247" spans="1:13" ht="25" customHeight="1">
      <c r="A247" s="39"/>
      <c r="B247" s="40"/>
      <c r="C247" s="41" t="s">
        <v>40</v>
      </c>
      <c r="D247" s="42" t="s">
        <v>741</v>
      </c>
      <c r="E247" s="43">
        <v>11220</v>
      </c>
      <c r="F247" s="176">
        <v>5049</v>
      </c>
      <c r="G247" s="196">
        <f>G241*(1+8%)</f>
        <v>13087.008000000002</v>
      </c>
      <c r="H247" s="197">
        <f t="shared" si="77"/>
        <v>5889.1536000000006</v>
      </c>
      <c r="I247" s="44" t="s">
        <v>19</v>
      </c>
      <c r="J247" s="46">
        <f t="shared" si="78"/>
        <v>75.75</v>
      </c>
      <c r="K247" s="47">
        <f t="shared" si="79"/>
        <v>40.25</v>
      </c>
      <c r="L247" s="48">
        <f t="shared" si="80"/>
        <v>28.75</v>
      </c>
      <c r="M247" s="88">
        <f t="shared" si="81"/>
        <v>573.29999999999995</v>
      </c>
    </row>
    <row r="248" spans="1:13" ht="25" customHeight="1">
      <c r="A248" s="39"/>
      <c r="B248" s="40"/>
      <c r="C248" s="41" t="s">
        <v>21</v>
      </c>
      <c r="D248" s="42" t="s">
        <v>303</v>
      </c>
      <c r="E248" s="43">
        <v>11220</v>
      </c>
      <c r="F248" s="176">
        <v>5049</v>
      </c>
      <c r="G248" s="196">
        <f>G241*(1+8%)</f>
        <v>13087.008000000002</v>
      </c>
      <c r="H248" s="197">
        <f t="shared" si="77"/>
        <v>5889.1536000000006</v>
      </c>
      <c r="I248" s="44" t="s">
        <v>19</v>
      </c>
      <c r="J248" s="46">
        <f t="shared" si="78"/>
        <v>75.75</v>
      </c>
      <c r="K248" s="47">
        <f t="shared" si="79"/>
        <v>40.25</v>
      </c>
      <c r="L248" s="48">
        <f t="shared" si="80"/>
        <v>28.75</v>
      </c>
      <c r="M248" s="88">
        <f t="shared" si="81"/>
        <v>573.29999999999995</v>
      </c>
    </row>
    <row r="249" spans="1:13" ht="25" customHeight="1">
      <c r="A249" s="39"/>
      <c r="B249" s="40"/>
      <c r="C249" s="41" t="s">
        <v>543</v>
      </c>
      <c r="D249" s="42" t="s">
        <v>742</v>
      </c>
      <c r="E249" s="43">
        <v>11220</v>
      </c>
      <c r="F249" s="176">
        <v>5049</v>
      </c>
      <c r="G249" s="196">
        <f>G241*(1+8%)</f>
        <v>13087.008000000002</v>
      </c>
      <c r="H249" s="197">
        <f t="shared" si="77"/>
        <v>5889.1536000000006</v>
      </c>
      <c r="I249" s="44" t="s">
        <v>19</v>
      </c>
      <c r="J249" s="46">
        <f t="shared" si="78"/>
        <v>75.75</v>
      </c>
      <c r="K249" s="47">
        <f t="shared" si="79"/>
        <v>40.25</v>
      </c>
      <c r="L249" s="48">
        <f t="shared" si="80"/>
        <v>28.75</v>
      </c>
      <c r="M249" s="88">
        <f t="shared" si="81"/>
        <v>573.29999999999995</v>
      </c>
    </row>
    <row r="250" spans="1:13" ht="25" customHeight="1">
      <c r="A250" s="39"/>
      <c r="B250" s="40"/>
      <c r="C250" s="41" t="s">
        <v>23</v>
      </c>
      <c r="D250" s="42" t="s">
        <v>743</v>
      </c>
      <c r="E250" s="43">
        <v>11220</v>
      </c>
      <c r="F250" s="176">
        <v>5049</v>
      </c>
      <c r="G250" s="196">
        <f>G241*(1+8%)</f>
        <v>13087.008000000002</v>
      </c>
      <c r="H250" s="197">
        <f t="shared" si="77"/>
        <v>5889.1536000000006</v>
      </c>
      <c r="I250" s="44" t="s">
        <v>19</v>
      </c>
      <c r="J250" s="46">
        <f t="shared" si="78"/>
        <v>75.75</v>
      </c>
      <c r="K250" s="47">
        <f t="shared" si="79"/>
        <v>40.25</v>
      </c>
      <c r="L250" s="48">
        <f t="shared" si="80"/>
        <v>28.75</v>
      </c>
      <c r="M250" s="88">
        <f t="shared" si="81"/>
        <v>573.29999999999995</v>
      </c>
    </row>
    <row r="251" spans="1:13" ht="25" customHeight="1">
      <c r="A251" s="39"/>
      <c r="B251" s="40"/>
      <c r="C251" s="41" t="s">
        <v>546</v>
      </c>
      <c r="D251" s="42" t="s">
        <v>744</v>
      </c>
      <c r="E251" s="43">
        <v>11220</v>
      </c>
      <c r="F251" s="176">
        <v>5049</v>
      </c>
      <c r="G251" s="196">
        <f>G241*(1+8%)</f>
        <v>13087.008000000002</v>
      </c>
      <c r="H251" s="197">
        <f t="shared" si="77"/>
        <v>5889.1536000000006</v>
      </c>
      <c r="I251" s="44" t="s">
        <v>19</v>
      </c>
      <c r="J251" s="46">
        <f t="shared" si="78"/>
        <v>75.75</v>
      </c>
      <c r="K251" s="47">
        <f t="shared" si="79"/>
        <v>40.25</v>
      </c>
      <c r="L251" s="48">
        <f t="shared" si="80"/>
        <v>28.75</v>
      </c>
      <c r="M251" s="88">
        <f t="shared" si="81"/>
        <v>573.29999999999995</v>
      </c>
    </row>
    <row r="252" spans="1:13" ht="25" customHeight="1">
      <c r="A252" s="39"/>
      <c r="B252" s="40"/>
      <c r="C252" s="41" t="s">
        <v>44</v>
      </c>
      <c r="D252" s="42" t="s">
        <v>745</v>
      </c>
      <c r="E252" s="43">
        <v>11220</v>
      </c>
      <c r="F252" s="176">
        <v>5049</v>
      </c>
      <c r="G252" s="196">
        <f>G241*(1+8%)</f>
        <v>13087.008000000002</v>
      </c>
      <c r="H252" s="197">
        <f t="shared" si="77"/>
        <v>5889.1536000000006</v>
      </c>
      <c r="I252" s="44" t="s">
        <v>19</v>
      </c>
      <c r="J252" s="101">
        <f t="shared" si="78"/>
        <v>75.75</v>
      </c>
      <c r="K252" s="78">
        <f t="shared" si="79"/>
        <v>40.25</v>
      </c>
      <c r="L252" s="79">
        <f t="shared" si="80"/>
        <v>28.75</v>
      </c>
      <c r="M252" s="102">
        <f t="shared" si="81"/>
        <v>573.29999999999995</v>
      </c>
    </row>
    <row r="253" spans="1:13" ht="25" customHeight="1">
      <c r="A253" s="39"/>
      <c r="B253" s="40"/>
      <c r="C253" s="41" t="str">
        <f t="shared" ref="C253:C258" si="82">C211</f>
        <v>Plaster Pink</v>
      </c>
      <c r="D253" s="42" t="s">
        <v>746</v>
      </c>
      <c r="E253" s="43">
        <v>11220</v>
      </c>
      <c r="F253" s="176">
        <v>5049</v>
      </c>
      <c r="G253" s="196">
        <f>G241*(1+8%)</f>
        <v>13087.008000000002</v>
      </c>
      <c r="H253" s="197">
        <f t="shared" si="77"/>
        <v>5889.1536000000006</v>
      </c>
      <c r="I253" s="44" t="s">
        <v>19</v>
      </c>
      <c r="J253" s="46">
        <f t="shared" si="78"/>
        <v>75.75</v>
      </c>
      <c r="K253" s="47">
        <f t="shared" si="79"/>
        <v>40.25</v>
      </c>
      <c r="L253" s="48">
        <f t="shared" si="80"/>
        <v>28.75</v>
      </c>
      <c r="M253" s="88">
        <f t="shared" si="81"/>
        <v>573.29999999999995</v>
      </c>
    </row>
    <row r="254" spans="1:13" ht="25" customHeight="1">
      <c r="A254" s="39"/>
      <c r="B254" s="40"/>
      <c r="C254" s="41" t="str">
        <f t="shared" si="82"/>
        <v>Midnight Blue</v>
      </c>
      <c r="D254" s="42" t="s">
        <v>747</v>
      </c>
      <c r="E254" s="43">
        <v>11220</v>
      </c>
      <c r="F254" s="176">
        <v>5049</v>
      </c>
      <c r="G254" s="196">
        <f>G241*(1+8%)</f>
        <v>13087.008000000002</v>
      </c>
      <c r="H254" s="197">
        <f t="shared" si="77"/>
        <v>5889.1536000000006</v>
      </c>
      <c r="I254" s="44" t="s">
        <v>19</v>
      </c>
      <c r="J254" s="46">
        <f t="shared" si="78"/>
        <v>75.75</v>
      </c>
      <c r="K254" s="47">
        <f t="shared" si="79"/>
        <v>40.25</v>
      </c>
      <c r="L254" s="48">
        <f t="shared" si="80"/>
        <v>28.75</v>
      </c>
      <c r="M254" s="88">
        <f t="shared" si="81"/>
        <v>573.29999999999995</v>
      </c>
    </row>
    <row r="255" spans="1:13" ht="25" customHeight="1">
      <c r="A255" s="39"/>
      <c r="B255" s="40"/>
      <c r="C255" s="41" t="str">
        <f t="shared" si="82"/>
        <v>Olive Green</v>
      </c>
      <c r="D255" s="42" t="s">
        <v>748</v>
      </c>
      <c r="E255" s="43">
        <v>11220</v>
      </c>
      <c r="F255" s="176">
        <v>5049</v>
      </c>
      <c r="G255" s="196">
        <f>G241*(1+8%)</f>
        <v>13087.008000000002</v>
      </c>
      <c r="H255" s="197">
        <f t="shared" si="77"/>
        <v>5889.1536000000006</v>
      </c>
      <c r="I255" s="44" t="s">
        <v>19</v>
      </c>
      <c r="J255" s="46">
        <f t="shared" si="78"/>
        <v>75.75</v>
      </c>
      <c r="K255" s="47">
        <f t="shared" si="79"/>
        <v>40.25</v>
      </c>
      <c r="L255" s="48">
        <f t="shared" si="80"/>
        <v>28.75</v>
      </c>
      <c r="M255" s="88">
        <f t="shared" si="81"/>
        <v>573.29999999999995</v>
      </c>
    </row>
    <row r="256" spans="1:13" ht="25" customHeight="1">
      <c r="A256" s="39"/>
      <c r="B256" s="40"/>
      <c r="C256" s="41" t="str">
        <f t="shared" si="82"/>
        <v>Forest Green</v>
      </c>
      <c r="D256" s="42" t="s">
        <v>749</v>
      </c>
      <c r="E256" s="43">
        <v>11220</v>
      </c>
      <c r="F256" s="176">
        <v>5049</v>
      </c>
      <c r="G256" s="196">
        <f>G241*(1+8%)</f>
        <v>13087.008000000002</v>
      </c>
      <c r="H256" s="197">
        <f t="shared" si="77"/>
        <v>5889.1536000000006</v>
      </c>
      <c r="I256" s="44" t="s">
        <v>19</v>
      </c>
      <c r="J256" s="46">
        <f t="shared" si="78"/>
        <v>75.75</v>
      </c>
      <c r="K256" s="47">
        <f t="shared" si="79"/>
        <v>40.25</v>
      </c>
      <c r="L256" s="48">
        <f t="shared" si="80"/>
        <v>28.75</v>
      </c>
      <c r="M256" s="88">
        <f t="shared" si="81"/>
        <v>573.29999999999995</v>
      </c>
    </row>
    <row r="257" spans="1:13" ht="25" customHeight="1">
      <c r="A257" s="39"/>
      <c r="B257" s="40"/>
      <c r="C257" s="41" t="str">
        <f t="shared" si="82"/>
        <v>Leather</v>
      </c>
      <c r="D257" s="42" t="s">
        <v>750</v>
      </c>
      <c r="E257" s="43">
        <v>11220</v>
      </c>
      <c r="F257" s="176">
        <v>5049</v>
      </c>
      <c r="G257" s="196">
        <f>G241*(1+8%)</f>
        <v>13087.008000000002</v>
      </c>
      <c r="H257" s="197">
        <f t="shared" si="77"/>
        <v>5889.1536000000006</v>
      </c>
      <c r="I257" s="44" t="s">
        <v>19</v>
      </c>
      <c r="J257" s="46">
        <f t="shared" si="78"/>
        <v>75.75</v>
      </c>
      <c r="K257" s="47">
        <f t="shared" si="79"/>
        <v>40.25</v>
      </c>
      <c r="L257" s="48">
        <f t="shared" si="80"/>
        <v>28.75</v>
      </c>
      <c r="M257" s="88">
        <f t="shared" si="81"/>
        <v>573.29999999999995</v>
      </c>
    </row>
    <row r="258" spans="1:13" ht="25" customHeight="1">
      <c r="A258" s="39"/>
      <c r="B258" s="40"/>
      <c r="C258" s="41" t="str">
        <f t="shared" si="82"/>
        <v>Brick</v>
      </c>
      <c r="D258" s="42" t="s">
        <v>751</v>
      </c>
      <c r="E258" s="43">
        <v>11220</v>
      </c>
      <c r="F258" s="176">
        <v>5049</v>
      </c>
      <c r="G258" s="196">
        <f>G241*(1+8%)</f>
        <v>13087.008000000002</v>
      </c>
      <c r="H258" s="197">
        <f t="shared" si="77"/>
        <v>5889.1536000000006</v>
      </c>
      <c r="I258" s="44" t="s">
        <v>19</v>
      </c>
      <c r="J258" s="101">
        <f t="shared" si="78"/>
        <v>75.75</v>
      </c>
      <c r="K258" s="78">
        <f t="shared" si="79"/>
        <v>40.25</v>
      </c>
      <c r="L258" s="79">
        <f t="shared" si="80"/>
        <v>28.75</v>
      </c>
      <c r="M258" s="102">
        <f t="shared" si="81"/>
        <v>573.29999999999995</v>
      </c>
    </row>
    <row r="259" spans="1:13" ht="25" customHeight="1">
      <c r="A259" s="39"/>
      <c r="B259" s="40"/>
      <c r="C259" s="41" t="s">
        <v>60</v>
      </c>
      <c r="D259" s="42" t="s">
        <v>59</v>
      </c>
      <c r="E259" s="43">
        <v>12342.000000000002</v>
      </c>
      <c r="F259" s="176">
        <v>5553.9000000000005</v>
      </c>
      <c r="G259" s="198">
        <f>G241*(1+15%)</f>
        <v>13935.24</v>
      </c>
      <c r="H259" s="199">
        <f t="shared" ref="H259:H261" si="83">G259*(0.45)</f>
        <v>6270.8580000000002</v>
      </c>
      <c r="I259" s="44" t="s">
        <v>19</v>
      </c>
      <c r="J259" s="46">
        <f>J252</f>
        <v>75.75</v>
      </c>
      <c r="K259" s="47">
        <f>K252</f>
        <v>40.25</v>
      </c>
      <c r="L259" s="48">
        <f>L252</f>
        <v>28.75</v>
      </c>
      <c r="M259" s="88">
        <f>M252</f>
        <v>573.29999999999995</v>
      </c>
    </row>
    <row r="260" spans="1:13" ht="25" customHeight="1">
      <c r="A260" s="39"/>
      <c r="B260" s="40"/>
      <c r="C260" s="41" t="s">
        <v>58</v>
      </c>
      <c r="D260" s="42" t="s">
        <v>59</v>
      </c>
      <c r="E260" s="43">
        <v>12342.000000000002</v>
      </c>
      <c r="F260" s="176">
        <v>5553.9000000000005</v>
      </c>
      <c r="G260" s="198">
        <f>G241*(1+15%)</f>
        <v>13935.24</v>
      </c>
      <c r="H260" s="199">
        <f t="shared" si="83"/>
        <v>6270.8580000000002</v>
      </c>
      <c r="I260" s="44" t="s">
        <v>19</v>
      </c>
      <c r="J260" s="101"/>
      <c r="K260" s="78"/>
      <c r="L260" s="79"/>
      <c r="M260" s="102"/>
    </row>
    <row r="261" spans="1:13" ht="25" customHeight="1" thickBot="1">
      <c r="A261" s="50"/>
      <c r="B261" s="90"/>
      <c r="C261" s="180" t="s">
        <v>62</v>
      </c>
      <c r="D261" s="181"/>
      <c r="E261" s="182"/>
      <c r="F261" s="187"/>
      <c r="G261" s="200">
        <f>G241*(1+20%)</f>
        <v>14541.12</v>
      </c>
      <c r="H261" s="201">
        <f t="shared" si="83"/>
        <v>6543.5040000000008</v>
      </c>
      <c r="I261" s="98"/>
      <c r="J261" s="85">
        <f>J259</f>
        <v>75.75</v>
      </c>
      <c r="K261" s="82">
        <f>K259</f>
        <v>40.25</v>
      </c>
      <c r="L261" s="83">
        <f>L259</f>
        <v>28.75</v>
      </c>
      <c r="M261" s="89">
        <f>M259</f>
        <v>573.29999999999995</v>
      </c>
    </row>
    <row r="262" spans="1:13" ht="25" customHeight="1">
      <c r="A262" s="27"/>
      <c r="B262" s="167" t="s">
        <v>322</v>
      </c>
      <c r="C262" s="28" t="s">
        <v>17</v>
      </c>
      <c r="D262" s="29" t="s">
        <v>752</v>
      </c>
      <c r="E262" s="33">
        <v>9715.2000000000007</v>
      </c>
      <c r="F262" s="188">
        <v>4371.84</v>
      </c>
      <c r="G262" s="194">
        <f>E262*(1+8%)</f>
        <v>10492.416000000001</v>
      </c>
      <c r="H262" s="195">
        <f t="shared" ref="H262:H279" si="84">G262*(0.45)</f>
        <v>4721.5872000000008</v>
      </c>
      <c r="I262" s="34" t="s">
        <v>19</v>
      </c>
      <c r="J262" s="30">
        <v>67.75</v>
      </c>
      <c r="K262" s="31">
        <v>38.75</v>
      </c>
      <c r="L262" s="32">
        <v>27</v>
      </c>
      <c r="M262" s="87">
        <v>460.8</v>
      </c>
    </row>
    <row r="263" spans="1:13" ht="25" customHeight="1">
      <c r="A263" s="39"/>
      <c r="B263" s="40" t="s">
        <v>20</v>
      </c>
      <c r="C263" s="41" t="s">
        <v>34</v>
      </c>
      <c r="D263" s="42" t="s">
        <v>753</v>
      </c>
      <c r="E263" s="43">
        <v>9715.2000000000007</v>
      </c>
      <c r="F263" s="176">
        <v>4371.84</v>
      </c>
      <c r="G263" s="196">
        <f>G262*(1+8%)</f>
        <v>11331.809280000001</v>
      </c>
      <c r="H263" s="197">
        <f t="shared" si="84"/>
        <v>5099.3141760000008</v>
      </c>
      <c r="I263" s="44" t="s">
        <v>19</v>
      </c>
      <c r="J263" s="46">
        <f t="shared" ref="J263:J279" si="85">J262</f>
        <v>67.75</v>
      </c>
      <c r="K263" s="47">
        <f t="shared" ref="K263:K279" si="86">K262</f>
        <v>38.75</v>
      </c>
      <c r="L263" s="48">
        <f t="shared" ref="L263:L279" si="87">L262</f>
        <v>27</v>
      </c>
      <c r="M263" s="88">
        <f t="shared" ref="M263:M279" si="88">M262</f>
        <v>460.8</v>
      </c>
    </row>
    <row r="264" spans="1:13" ht="25" customHeight="1">
      <c r="A264" s="39"/>
      <c r="B264" s="40"/>
      <c r="C264" s="41" t="s">
        <v>42</v>
      </c>
      <c r="D264" s="42" t="s">
        <v>754</v>
      </c>
      <c r="E264" s="43">
        <v>9715.2000000000007</v>
      </c>
      <c r="F264" s="176">
        <v>4371.84</v>
      </c>
      <c r="G264" s="196">
        <f>G262*(1+8%)</f>
        <v>11331.809280000001</v>
      </c>
      <c r="H264" s="197">
        <f t="shared" si="84"/>
        <v>5099.3141760000008</v>
      </c>
      <c r="I264" s="44" t="s">
        <v>19</v>
      </c>
      <c r="J264" s="46">
        <f t="shared" si="85"/>
        <v>67.75</v>
      </c>
      <c r="K264" s="47">
        <f t="shared" si="86"/>
        <v>38.75</v>
      </c>
      <c r="L264" s="48">
        <f t="shared" si="87"/>
        <v>27</v>
      </c>
      <c r="M264" s="88">
        <f t="shared" si="88"/>
        <v>460.8</v>
      </c>
    </row>
    <row r="265" spans="1:13" ht="25" customHeight="1">
      <c r="A265" s="39"/>
      <c r="B265" s="40" t="s">
        <v>326</v>
      </c>
      <c r="C265" s="41" t="s">
        <v>538</v>
      </c>
      <c r="D265" s="42" t="s">
        <v>755</v>
      </c>
      <c r="E265" s="43">
        <v>9715.2000000000007</v>
      </c>
      <c r="F265" s="176">
        <v>4371.84</v>
      </c>
      <c r="G265" s="196">
        <f>G262*(1+8%)</f>
        <v>11331.809280000001</v>
      </c>
      <c r="H265" s="197">
        <f t="shared" si="84"/>
        <v>5099.3141760000008</v>
      </c>
      <c r="I265" s="44" t="s">
        <v>19</v>
      </c>
      <c r="J265" s="46">
        <f t="shared" si="85"/>
        <v>67.75</v>
      </c>
      <c r="K265" s="47">
        <f t="shared" si="86"/>
        <v>38.75</v>
      </c>
      <c r="L265" s="48">
        <f t="shared" si="87"/>
        <v>27</v>
      </c>
      <c r="M265" s="88">
        <f t="shared" si="88"/>
        <v>460.8</v>
      </c>
    </row>
    <row r="266" spans="1:13" ht="25" customHeight="1">
      <c r="A266" s="39"/>
      <c r="B266" s="40"/>
      <c r="C266" s="41" t="s">
        <v>32</v>
      </c>
      <c r="D266" s="42" t="s">
        <v>756</v>
      </c>
      <c r="E266" s="43">
        <v>9715.2000000000007</v>
      </c>
      <c r="F266" s="176">
        <v>4371.84</v>
      </c>
      <c r="G266" s="196">
        <f>G262*(1+8%)</f>
        <v>11331.809280000001</v>
      </c>
      <c r="H266" s="197">
        <f t="shared" si="84"/>
        <v>5099.3141760000008</v>
      </c>
      <c r="I266" s="44" t="s">
        <v>19</v>
      </c>
      <c r="J266" s="46">
        <f t="shared" si="85"/>
        <v>67.75</v>
      </c>
      <c r="K266" s="47">
        <f t="shared" si="86"/>
        <v>38.75</v>
      </c>
      <c r="L266" s="48">
        <f t="shared" si="87"/>
        <v>27</v>
      </c>
      <c r="M266" s="88">
        <f t="shared" si="88"/>
        <v>460.8</v>
      </c>
    </row>
    <row r="267" spans="1:13" ht="25" customHeight="1">
      <c r="A267" s="39"/>
      <c r="B267" s="40"/>
      <c r="C267" s="41" t="s">
        <v>30</v>
      </c>
      <c r="D267" s="42" t="s">
        <v>757</v>
      </c>
      <c r="E267" s="43">
        <v>9715.2000000000007</v>
      </c>
      <c r="F267" s="176">
        <v>4371.84</v>
      </c>
      <c r="G267" s="196">
        <f>G262*(1+8%)</f>
        <v>11331.809280000001</v>
      </c>
      <c r="H267" s="197">
        <f t="shared" si="84"/>
        <v>5099.3141760000008</v>
      </c>
      <c r="I267" s="44" t="s">
        <v>19</v>
      </c>
      <c r="J267" s="46">
        <f t="shared" si="85"/>
        <v>67.75</v>
      </c>
      <c r="K267" s="47">
        <f t="shared" si="86"/>
        <v>38.75</v>
      </c>
      <c r="L267" s="48">
        <f t="shared" si="87"/>
        <v>27</v>
      </c>
      <c r="M267" s="88">
        <f t="shared" si="88"/>
        <v>460.8</v>
      </c>
    </row>
    <row r="268" spans="1:13" ht="25" customHeight="1">
      <c r="A268" s="39"/>
      <c r="B268" s="40"/>
      <c r="C268" s="41" t="s">
        <v>40</v>
      </c>
      <c r="D268" s="42" t="s">
        <v>758</v>
      </c>
      <c r="E268" s="43">
        <v>9715.2000000000007</v>
      </c>
      <c r="F268" s="176">
        <v>4371.84</v>
      </c>
      <c r="G268" s="196">
        <f>G262*(1+8%)</f>
        <v>11331.809280000001</v>
      </c>
      <c r="H268" s="197">
        <f t="shared" si="84"/>
        <v>5099.3141760000008</v>
      </c>
      <c r="I268" s="44" t="s">
        <v>19</v>
      </c>
      <c r="J268" s="46">
        <f t="shared" si="85"/>
        <v>67.75</v>
      </c>
      <c r="K268" s="47">
        <f t="shared" si="86"/>
        <v>38.75</v>
      </c>
      <c r="L268" s="48">
        <f t="shared" si="87"/>
        <v>27</v>
      </c>
      <c r="M268" s="88">
        <f t="shared" si="88"/>
        <v>460.8</v>
      </c>
    </row>
    <row r="269" spans="1:13" ht="25" customHeight="1">
      <c r="A269" s="39"/>
      <c r="B269" s="40"/>
      <c r="C269" s="41" t="s">
        <v>21</v>
      </c>
      <c r="D269" s="42" t="s">
        <v>324</v>
      </c>
      <c r="E269" s="43">
        <v>9715.2000000000007</v>
      </c>
      <c r="F269" s="176">
        <v>4371.84</v>
      </c>
      <c r="G269" s="196">
        <f>G262*(1+8%)</f>
        <v>11331.809280000001</v>
      </c>
      <c r="H269" s="197">
        <f t="shared" si="84"/>
        <v>5099.3141760000008</v>
      </c>
      <c r="I269" s="44" t="s">
        <v>19</v>
      </c>
      <c r="J269" s="46">
        <f t="shared" si="85"/>
        <v>67.75</v>
      </c>
      <c r="K269" s="47">
        <f t="shared" si="86"/>
        <v>38.75</v>
      </c>
      <c r="L269" s="48">
        <f t="shared" si="87"/>
        <v>27</v>
      </c>
      <c r="M269" s="88">
        <f t="shared" si="88"/>
        <v>460.8</v>
      </c>
    </row>
    <row r="270" spans="1:13" ht="25" customHeight="1">
      <c r="A270" s="39"/>
      <c r="B270" s="40"/>
      <c r="C270" s="41" t="s">
        <v>543</v>
      </c>
      <c r="D270" s="42" t="s">
        <v>759</v>
      </c>
      <c r="E270" s="43">
        <v>9715.2000000000007</v>
      </c>
      <c r="F270" s="176">
        <v>4371.84</v>
      </c>
      <c r="G270" s="196">
        <f>G262*(1+8%)</f>
        <v>11331.809280000001</v>
      </c>
      <c r="H270" s="197">
        <f t="shared" si="84"/>
        <v>5099.3141760000008</v>
      </c>
      <c r="I270" s="44" t="s">
        <v>19</v>
      </c>
      <c r="J270" s="46">
        <f t="shared" si="85"/>
        <v>67.75</v>
      </c>
      <c r="K270" s="47">
        <f t="shared" si="86"/>
        <v>38.75</v>
      </c>
      <c r="L270" s="48">
        <f t="shared" si="87"/>
        <v>27</v>
      </c>
      <c r="M270" s="88">
        <f t="shared" si="88"/>
        <v>460.8</v>
      </c>
    </row>
    <row r="271" spans="1:13" ht="25" customHeight="1">
      <c r="A271" s="39"/>
      <c r="B271" s="40"/>
      <c r="C271" s="41" t="s">
        <v>23</v>
      </c>
      <c r="D271" s="42" t="s">
        <v>760</v>
      </c>
      <c r="E271" s="43">
        <v>9715.2000000000007</v>
      </c>
      <c r="F271" s="176">
        <v>4371.84</v>
      </c>
      <c r="G271" s="196">
        <f>G262*(1+8%)</f>
        <v>11331.809280000001</v>
      </c>
      <c r="H271" s="197">
        <f t="shared" si="84"/>
        <v>5099.3141760000008</v>
      </c>
      <c r="I271" s="44" t="s">
        <v>19</v>
      </c>
      <c r="J271" s="46">
        <f t="shared" si="85"/>
        <v>67.75</v>
      </c>
      <c r="K271" s="47">
        <f t="shared" si="86"/>
        <v>38.75</v>
      </c>
      <c r="L271" s="48">
        <f t="shared" si="87"/>
        <v>27</v>
      </c>
      <c r="M271" s="88">
        <f t="shared" si="88"/>
        <v>460.8</v>
      </c>
    </row>
    <row r="272" spans="1:13" ht="25" customHeight="1">
      <c r="A272" s="39"/>
      <c r="B272" s="40"/>
      <c r="C272" s="41" t="s">
        <v>546</v>
      </c>
      <c r="D272" s="42" t="s">
        <v>761</v>
      </c>
      <c r="E272" s="43">
        <v>9715.2000000000007</v>
      </c>
      <c r="F272" s="176">
        <v>4371.84</v>
      </c>
      <c r="G272" s="196">
        <f>G262*(1+8%)</f>
        <v>11331.809280000001</v>
      </c>
      <c r="H272" s="197">
        <f t="shared" si="84"/>
        <v>5099.3141760000008</v>
      </c>
      <c r="I272" s="44" t="s">
        <v>19</v>
      </c>
      <c r="J272" s="46">
        <f t="shared" si="85"/>
        <v>67.75</v>
      </c>
      <c r="K272" s="47">
        <f t="shared" si="86"/>
        <v>38.75</v>
      </c>
      <c r="L272" s="48">
        <f t="shared" si="87"/>
        <v>27</v>
      </c>
      <c r="M272" s="88">
        <f t="shared" si="88"/>
        <v>460.8</v>
      </c>
    </row>
    <row r="273" spans="1:13" ht="25" customHeight="1">
      <c r="A273" s="39"/>
      <c r="B273" s="40"/>
      <c r="C273" s="41" t="s">
        <v>44</v>
      </c>
      <c r="D273" s="42" t="s">
        <v>762</v>
      </c>
      <c r="E273" s="43">
        <v>9715.2000000000007</v>
      </c>
      <c r="F273" s="176">
        <v>4371.84</v>
      </c>
      <c r="G273" s="196">
        <f>G262*(1+8%)</f>
        <v>11331.809280000001</v>
      </c>
      <c r="H273" s="197">
        <f t="shared" si="84"/>
        <v>5099.3141760000008</v>
      </c>
      <c r="I273" s="44" t="s">
        <v>19</v>
      </c>
      <c r="J273" s="46">
        <f t="shared" si="85"/>
        <v>67.75</v>
      </c>
      <c r="K273" s="47">
        <f t="shared" si="86"/>
        <v>38.75</v>
      </c>
      <c r="L273" s="48">
        <f t="shared" si="87"/>
        <v>27</v>
      </c>
      <c r="M273" s="88">
        <f t="shared" si="88"/>
        <v>460.8</v>
      </c>
    </row>
    <row r="274" spans="1:13" ht="25" customHeight="1">
      <c r="A274" s="39"/>
      <c r="B274" s="40"/>
      <c r="C274" s="41" t="str">
        <f t="shared" ref="C274:C279" si="89">C253</f>
        <v>Plaster Pink</v>
      </c>
      <c r="D274" s="42" t="s">
        <v>763</v>
      </c>
      <c r="E274" s="43">
        <v>9715.2000000000007</v>
      </c>
      <c r="F274" s="176">
        <v>4371.84</v>
      </c>
      <c r="G274" s="196">
        <f>G262*(1+8%)</f>
        <v>11331.809280000001</v>
      </c>
      <c r="H274" s="197">
        <f t="shared" si="84"/>
        <v>5099.3141760000008</v>
      </c>
      <c r="I274" s="44" t="s">
        <v>19</v>
      </c>
      <c r="J274" s="46">
        <f t="shared" si="85"/>
        <v>67.75</v>
      </c>
      <c r="K274" s="47">
        <f t="shared" si="86"/>
        <v>38.75</v>
      </c>
      <c r="L274" s="48">
        <f t="shared" si="87"/>
        <v>27</v>
      </c>
      <c r="M274" s="88">
        <f t="shared" si="88"/>
        <v>460.8</v>
      </c>
    </row>
    <row r="275" spans="1:13" ht="25" customHeight="1">
      <c r="A275" s="39"/>
      <c r="B275" s="40"/>
      <c r="C275" s="41" t="str">
        <f t="shared" si="89"/>
        <v>Midnight Blue</v>
      </c>
      <c r="D275" s="42" t="s">
        <v>764</v>
      </c>
      <c r="E275" s="43">
        <v>9715.2000000000007</v>
      </c>
      <c r="F275" s="176">
        <v>4371.84</v>
      </c>
      <c r="G275" s="196">
        <f>G262*(1+8%)</f>
        <v>11331.809280000001</v>
      </c>
      <c r="H275" s="197">
        <f t="shared" si="84"/>
        <v>5099.3141760000008</v>
      </c>
      <c r="I275" s="44" t="s">
        <v>19</v>
      </c>
      <c r="J275" s="46">
        <f t="shared" si="85"/>
        <v>67.75</v>
      </c>
      <c r="K275" s="47">
        <f t="shared" si="86"/>
        <v>38.75</v>
      </c>
      <c r="L275" s="48">
        <f t="shared" si="87"/>
        <v>27</v>
      </c>
      <c r="M275" s="88">
        <f t="shared" si="88"/>
        <v>460.8</v>
      </c>
    </row>
    <row r="276" spans="1:13" ht="25" customHeight="1">
      <c r="A276" s="39"/>
      <c r="B276" s="40"/>
      <c r="C276" s="41" t="str">
        <f t="shared" si="89"/>
        <v>Olive Green</v>
      </c>
      <c r="D276" s="42" t="s">
        <v>765</v>
      </c>
      <c r="E276" s="43">
        <v>9715.2000000000007</v>
      </c>
      <c r="F276" s="176">
        <v>4371.84</v>
      </c>
      <c r="G276" s="196">
        <f>G262*(1+8%)</f>
        <v>11331.809280000001</v>
      </c>
      <c r="H276" s="197">
        <f t="shared" si="84"/>
        <v>5099.3141760000008</v>
      </c>
      <c r="I276" s="44" t="s">
        <v>19</v>
      </c>
      <c r="J276" s="46">
        <f t="shared" si="85"/>
        <v>67.75</v>
      </c>
      <c r="K276" s="47">
        <f t="shared" si="86"/>
        <v>38.75</v>
      </c>
      <c r="L276" s="48">
        <f t="shared" si="87"/>
        <v>27</v>
      </c>
      <c r="M276" s="88">
        <f t="shared" si="88"/>
        <v>460.8</v>
      </c>
    </row>
    <row r="277" spans="1:13" ht="25" customHeight="1">
      <c r="A277" s="39"/>
      <c r="B277" s="40"/>
      <c r="C277" s="41" t="str">
        <f t="shared" si="89"/>
        <v>Forest Green</v>
      </c>
      <c r="D277" s="42" t="s">
        <v>766</v>
      </c>
      <c r="E277" s="43">
        <v>9715.2000000000007</v>
      </c>
      <c r="F277" s="176">
        <v>4371.84</v>
      </c>
      <c r="G277" s="196">
        <f>G262*(1+8%)</f>
        <v>11331.809280000001</v>
      </c>
      <c r="H277" s="197">
        <f t="shared" si="84"/>
        <v>5099.3141760000008</v>
      </c>
      <c r="I277" s="44" t="s">
        <v>19</v>
      </c>
      <c r="J277" s="46">
        <f t="shared" si="85"/>
        <v>67.75</v>
      </c>
      <c r="K277" s="47">
        <f t="shared" si="86"/>
        <v>38.75</v>
      </c>
      <c r="L277" s="48">
        <f t="shared" si="87"/>
        <v>27</v>
      </c>
      <c r="M277" s="88">
        <f t="shared" si="88"/>
        <v>460.8</v>
      </c>
    </row>
    <row r="278" spans="1:13" ht="25" customHeight="1">
      <c r="A278" s="39"/>
      <c r="B278" s="40"/>
      <c r="C278" s="41" t="str">
        <f t="shared" si="89"/>
        <v>Leather</v>
      </c>
      <c r="D278" s="42" t="s">
        <v>767</v>
      </c>
      <c r="E278" s="43">
        <v>9715.2000000000007</v>
      </c>
      <c r="F278" s="176">
        <v>4371.84</v>
      </c>
      <c r="G278" s="196">
        <f>G262*(1+8%)</f>
        <v>11331.809280000001</v>
      </c>
      <c r="H278" s="197">
        <f t="shared" si="84"/>
        <v>5099.3141760000008</v>
      </c>
      <c r="I278" s="44" t="s">
        <v>19</v>
      </c>
      <c r="J278" s="46">
        <f t="shared" si="85"/>
        <v>67.75</v>
      </c>
      <c r="K278" s="47">
        <f t="shared" si="86"/>
        <v>38.75</v>
      </c>
      <c r="L278" s="48">
        <f t="shared" si="87"/>
        <v>27</v>
      </c>
      <c r="M278" s="88">
        <f t="shared" si="88"/>
        <v>460.8</v>
      </c>
    </row>
    <row r="279" spans="1:13" ht="25" customHeight="1">
      <c r="A279" s="39"/>
      <c r="B279" s="40"/>
      <c r="C279" s="41" t="str">
        <f t="shared" si="89"/>
        <v>Brick</v>
      </c>
      <c r="D279" s="42" t="s">
        <v>768</v>
      </c>
      <c r="E279" s="43">
        <v>9715.2000000000007</v>
      </c>
      <c r="F279" s="176">
        <v>4371.84</v>
      </c>
      <c r="G279" s="196">
        <f>G262*(1+8%)</f>
        <v>11331.809280000001</v>
      </c>
      <c r="H279" s="197">
        <f t="shared" si="84"/>
        <v>5099.3141760000008</v>
      </c>
      <c r="I279" s="44" t="s">
        <v>19</v>
      </c>
      <c r="J279" s="46">
        <f t="shared" si="85"/>
        <v>67.75</v>
      </c>
      <c r="K279" s="47">
        <f t="shared" si="86"/>
        <v>38.75</v>
      </c>
      <c r="L279" s="48">
        <f t="shared" si="87"/>
        <v>27</v>
      </c>
      <c r="M279" s="88">
        <f t="shared" si="88"/>
        <v>460.8</v>
      </c>
    </row>
    <row r="280" spans="1:13" ht="25" customHeight="1">
      <c r="A280" s="39"/>
      <c r="B280" s="40"/>
      <c r="C280" s="41" t="s">
        <v>60</v>
      </c>
      <c r="D280" s="42" t="s">
        <v>59</v>
      </c>
      <c r="E280" s="43">
        <v>10686.720000000001</v>
      </c>
      <c r="F280" s="176">
        <v>4809.0240000000003</v>
      </c>
      <c r="G280" s="198">
        <f>G262*(1+15%)</f>
        <v>12066.278400000001</v>
      </c>
      <c r="H280" s="199">
        <f t="shared" ref="H280:H282" si="90">G280*(0.45)</f>
        <v>5429.8252800000009</v>
      </c>
      <c r="I280" s="44" t="s">
        <v>19</v>
      </c>
      <c r="J280" s="35">
        <f>J273</f>
        <v>67.75</v>
      </c>
      <c r="K280" s="36">
        <f>K273</f>
        <v>38.75</v>
      </c>
      <c r="L280" s="37">
        <f>L273</f>
        <v>27</v>
      </c>
      <c r="M280" s="38">
        <f>M273</f>
        <v>460.8</v>
      </c>
    </row>
    <row r="281" spans="1:13" ht="25" customHeight="1">
      <c r="A281" s="39"/>
      <c r="B281" s="40"/>
      <c r="C281" s="41" t="s">
        <v>58</v>
      </c>
      <c r="D281" s="42" t="s">
        <v>59</v>
      </c>
      <c r="E281" s="43">
        <v>10686.720000000001</v>
      </c>
      <c r="F281" s="176">
        <v>4809.0240000000003</v>
      </c>
      <c r="G281" s="198">
        <f>G262*(1+15%)</f>
        <v>12066.278400000001</v>
      </c>
      <c r="H281" s="199">
        <f t="shared" si="90"/>
        <v>5429.8252800000009</v>
      </c>
      <c r="I281" s="44" t="s">
        <v>19</v>
      </c>
      <c r="J281" s="136"/>
      <c r="K281" s="137"/>
      <c r="L281" s="138"/>
      <c r="M281" s="184"/>
    </row>
    <row r="282" spans="1:13" ht="25" customHeight="1" thickBot="1">
      <c r="A282" s="50"/>
      <c r="B282" s="90"/>
      <c r="C282" s="180" t="s">
        <v>62</v>
      </c>
      <c r="D282" s="181"/>
      <c r="E282" s="182"/>
      <c r="F282" s="187"/>
      <c r="G282" s="200">
        <f>G262*(1+20%)</f>
        <v>12590.899200000002</v>
      </c>
      <c r="H282" s="201">
        <f t="shared" si="90"/>
        <v>5665.9046400000007</v>
      </c>
      <c r="I282" s="98"/>
      <c r="J282" s="85">
        <f>J280</f>
        <v>67.75</v>
      </c>
      <c r="K282" s="82">
        <f>K280</f>
        <v>38.75</v>
      </c>
      <c r="L282" s="83">
        <f>L280</f>
        <v>27</v>
      </c>
      <c r="M282" s="89">
        <f>M280</f>
        <v>460.8</v>
      </c>
    </row>
    <row r="283" spans="1:13" ht="25" customHeight="1">
      <c r="A283" s="27"/>
      <c r="B283" s="167" t="s">
        <v>343</v>
      </c>
      <c r="C283" s="28" t="s">
        <v>17</v>
      </c>
      <c r="D283" s="29" t="s">
        <v>769</v>
      </c>
      <c r="E283" s="33">
        <v>14546.400000000001</v>
      </c>
      <c r="F283" s="188">
        <v>6545.880000000001</v>
      </c>
      <c r="G283" s="194">
        <f>E283*(1+8%)</f>
        <v>15710.112000000003</v>
      </c>
      <c r="H283" s="195">
        <f t="shared" ref="H283:H300" si="91">G283*(0.45)</f>
        <v>7069.550400000001</v>
      </c>
      <c r="I283" s="34" t="s">
        <v>19</v>
      </c>
      <c r="J283" s="30">
        <v>65</v>
      </c>
      <c r="K283" s="31">
        <v>65</v>
      </c>
      <c r="L283" s="32">
        <v>32.5</v>
      </c>
      <c r="M283" s="87">
        <v>661.5</v>
      </c>
    </row>
    <row r="284" spans="1:13" ht="25" customHeight="1">
      <c r="A284" s="39"/>
      <c r="B284" s="40" t="s">
        <v>20</v>
      </c>
      <c r="C284" s="41" t="s">
        <v>34</v>
      </c>
      <c r="D284" s="42" t="s">
        <v>770</v>
      </c>
      <c r="E284" s="43">
        <v>14546.400000000001</v>
      </c>
      <c r="F284" s="176">
        <v>6545.880000000001</v>
      </c>
      <c r="G284" s="196">
        <f>G283*(1+8%)</f>
        <v>16966.920960000003</v>
      </c>
      <c r="H284" s="197">
        <f t="shared" si="91"/>
        <v>7635.1144320000012</v>
      </c>
      <c r="I284" s="44" t="s">
        <v>19</v>
      </c>
      <c r="J284" s="46">
        <f t="shared" ref="J284:J300" si="92">J283</f>
        <v>65</v>
      </c>
      <c r="K284" s="47">
        <f t="shared" ref="K284:K300" si="93">K283</f>
        <v>65</v>
      </c>
      <c r="L284" s="48">
        <f t="shared" ref="L284:L300" si="94">L283</f>
        <v>32.5</v>
      </c>
      <c r="M284" s="88">
        <f t="shared" ref="M284:M300" si="95">M283</f>
        <v>661.5</v>
      </c>
    </row>
    <row r="285" spans="1:13" ht="25" customHeight="1">
      <c r="A285" s="39"/>
      <c r="B285" s="45"/>
      <c r="C285" s="41" t="s">
        <v>42</v>
      </c>
      <c r="D285" s="42" t="s">
        <v>771</v>
      </c>
      <c r="E285" s="43">
        <v>14546.400000000001</v>
      </c>
      <c r="F285" s="176">
        <v>6545.880000000001</v>
      </c>
      <c r="G285" s="196">
        <f>G283*(1+8%)</f>
        <v>16966.920960000003</v>
      </c>
      <c r="H285" s="197">
        <f t="shared" si="91"/>
        <v>7635.1144320000012</v>
      </c>
      <c r="I285" s="44" t="s">
        <v>19</v>
      </c>
      <c r="J285" s="46">
        <f t="shared" si="92"/>
        <v>65</v>
      </c>
      <c r="K285" s="47">
        <f t="shared" si="93"/>
        <v>65</v>
      </c>
      <c r="L285" s="48">
        <f t="shared" si="94"/>
        <v>32.5</v>
      </c>
      <c r="M285" s="88">
        <f t="shared" si="95"/>
        <v>661.5</v>
      </c>
    </row>
    <row r="286" spans="1:13" ht="25" customHeight="1">
      <c r="A286" s="39"/>
      <c r="B286" s="40" t="s">
        <v>347</v>
      </c>
      <c r="C286" s="41" t="s">
        <v>538</v>
      </c>
      <c r="D286" s="42" t="s">
        <v>772</v>
      </c>
      <c r="E286" s="43">
        <v>14546.400000000001</v>
      </c>
      <c r="F286" s="176">
        <v>6545.880000000001</v>
      </c>
      <c r="G286" s="196">
        <f>G283*(1+8%)</f>
        <v>16966.920960000003</v>
      </c>
      <c r="H286" s="197">
        <f t="shared" si="91"/>
        <v>7635.1144320000012</v>
      </c>
      <c r="I286" s="44" t="s">
        <v>19</v>
      </c>
      <c r="J286" s="46">
        <f t="shared" si="92"/>
        <v>65</v>
      </c>
      <c r="K286" s="47">
        <f t="shared" si="93"/>
        <v>65</v>
      </c>
      <c r="L286" s="48">
        <f t="shared" si="94"/>
        <v>32.5</v>
      </c>
      <c r="M286" s="88">
        <f t="shared" si="95"/>
        <v>661.5</v>
      </c>
    </row>
    <row r="287" spans="1:13" ht="25" customHeight="1">
      <c r="A287" s="39"/>
      <c r="B287" s="45"/>
      <c r="C287" s="41" t="s">
        <v>32</v>
      </c>
      <c r="D287" s="42" t="s">
        <v>773</v>
      </c>
      <c r="E287" s="43">
        <v>14546.400000000001</v>
      </c>
      <c r="F287" s="176">
        <v>6545.880000000001</v>
      </c>
      <c r="G287" s="196">
        <f>G283*(1+8%)</f>
        <v>16966.920960000003</v>
      </c>
      <c r="H287" s="197">
        <f t="shared" si="91"/>
        <v>7635.1144320000012</v>
      </c>
      <c r="I287" s="44" t="s">
        <v>19</v>
      </c>
      <c r="J287" s="46">
        <f t="shared" si="92"/>
        <v>65</v>
      </c>
      <c r="K287" s="47">
        <f t="shared" si="93"/>
        <v>65</v>
      </c>
      <c r="L287" s="48">
        <f t="shared" si="94"/>
        <v>32.5</v>
      </c>
      <c r="M287" s="88">
        <f t="shared" si="95"/>
        <v>661.5</v>
      </c>
    </row>
    <row r="288" spans="1:13" ht="25" customHeight="1">
      <c r="A288" s="39"/>
      <c r="B288" s="45"/>
      <c r="C288" s="41" t="s">
        <v>30</v>
      </c>
      <c r="D288" s="42" t="s">
        <v>774</v>
      </c>
      <c r="E288" s="43">
        <v>14546.400000000001</v>
      </c>
      <c r="F288" s="176">
        <v>6545.880000000001</v>
      </c>
      <c r="G288" s="196">
        <f>G283*(1+8%)</f>
        <v>16966.920960000003</v>
      </c>
      <c r="H288" s="197">
        <f t="shared" si="91"/>
        <v>7635.1144320000012</v>
      </c>
      <c r="I288" s="44" t="s">
        <v>19</v>
      </c>
      <c r="J288" s="46">
        <f t="shared" si="92"/>
        <v>65</v>
      </c>
      <c r="K288" s="47">
        <f t="shared" si="93"/>
        <v>65</v>
      </c>
      <c r="L288" s="48">
        <f t="shared" si="94"/>
        <v>32.5</v>
      </c>
      <c r="M288" s="88">
        <f t="shared" si="95"/>
        <v>661.5</v>
      </c>
    </row>
    <row r="289" spans="1:13" ht="25" customHeight="1">
      <c r="A289" s="39"/>
      <c r="B289" s="45"/>
      <c r="C289" s="41" t="s">
        <v>40</v>
      </c>
      <c r="D289" s="42" t="s">
        <v>775</v>
      </c>
      <c r="E289" s="43">
        <v>14546.400000000001</v>
      </c>
      <c r="F289" s="176">
        <v>6545.880000000001</v>
      </c>
      <c r="G289" s="196">
        <f>G283*(1+8%)</f>
        <v>16966.920960000003</v>
      </c>
      <c r="H289" s="197">
        <f t="shared" si="91"/>
        <v>7635.1144320000012</v>
      </c>
      <c r="I289" s="44" t="s">
        <v>19</v>
      </c>
      <c r="J289" s="46">
        <f t="shared" si="92"/>
        <v>65</v>
      </c>
      <c r="K289" s="47">
        <f t="shared" si="93"/>
        <v>65</v>
      </c>
      <c r="L289" s="48">
        <f t="shared" si="94"/>
        <v>32.5</v>
      </c>
      <c r="M289" s="88">
        <f t="shared" si="95"/>
        <v>661.5</v>
      </c>
    </row>
    <row r="290" spans="1:13" ht="25" customHeight="1">
      <c r="A290" s="39"/>
      <c r="B290" s="45"/>
      <c r="C290" s="41" t="s">
        <v>21</v>
      </c>
      <c r="D290" s="42" t="s">
        <v>345</v>
      </c>
      <c r="E290" s="43">
        <v>14546.400000000001</v>
      </c>
      <c r="F290" s="176">
        <v>6545.880000000001</v>
      </c>
      <c r="G290" s="196">
        <f>G283*(1+8%)</f>
        <v>16966.920960000003</v>
      </c>
      <c r="H290" s="197">
        <f t="shared" si="91"/>
        <v>7635.1144320000012</v>
      </c>
      <c r="I290" s="44" t="s">
        <v>19</v>
      </c>
      <c r="J290" s="46">
        <f t="shared" si="92"/>
        <v>65</v>
      </c>
      <c r="K290" s="47">
        <f t="shared" si="93"/>
        <v>65</v>
      </c>
      <c r="L290" s="48">
        <f t="shared" si="94"/>
        <v>32.5</v>
      </c>
      <c r="M290" s="88">
        <f t="shared" si="95"/>
        <v>661.5</v>
      </c>
    </row>
    <row r="291" spans="1:13" ht="25" customHeight="1">
      <c r="A291" s="39"/>
      <c r="B291" s="45"/>
      <c r="C291" s="41" t="s">
        <v>543</v>
      </c>
      <c r="D291" s="42" t="s">
        <v>776</v>
      </c>
      <c r="E291" s="43">
        <v>14546.400000000001</v>
      </c>
      <c r="F291" s="176">
        <v>6545.880000000001</v>
      </c>
      <c r="G291" s="196">
        <f>G283*(1+8%)</f>
        <v>16966.920960000003</v>
      </c>
      <c r="H291" s="197">
        <f t="shared" si="91"/>
        <v>7635.1144320000012</v>
      </c>
      <c r="I291" s="44" t="s">
        <v>19</v>
      </c>
      <c r="J291" s="46">
        <f t="shared" si="92"/>
        <v>65</v>
      </c>
      <c r="K291" s="47">
        <f t="shared" si="93"/>
        <v>65</v>
      </c>
      <c r="L291" s="48">
        <f t="shared" si="94"/>
        <v>32.5</v>
      </c>
      <c r="M291" s="88">
        <f t="shared" si="95"/>
        <v>661.5</v>
      </c>
    </row>
    <row r="292" spans="1:13" ht="25" customHeight="1">
      <c r="A292" s="39"/>
      <c r="B292" s="45"/>
      <c r="C292" s="41" t="s">
        <v>23</v>
      </c>
      <c r="D292" s="42" t="s">
        <v>777</v>
      </c>
      <c r="E292" s="43">
        <v>14546.400000000001</v>
      </c>
      <c r="F292" s="176">
        <v>6545.880000000001</v>
      </c>
      <c r="G292" s="196">
        <f>G283*(1+8%)</f>
        <v>16966.920960000003</v>
      </c>
      <c r="H292" s="197">
        <f t="shared" si="91"/>
        <v>7635.1144320000012</v>
      </c>
      <c r="I292" s="44" t="s">
        <v>19</v>
      </c>
      <c r="J292" s="46">
        <f t="shared" si="92"/>
        <v>65</v>
      </c>
      <c r="K292" s="47">
        <f t="shared" si="93"/>
        <v>65</v>
      </c>
      <c r="L292" s="48">
        <f t="shared" si="94"/>
        <v>32.5</v>
      </c>
      <c r="M292" s="88">
        <f t="shared" si="95"/>
        <v>661.5</v>
      </c>
    </row>
    <row r="293" spans="1:13" ht="25" customHeight="1">
      <c r="A293" s="39"/>
      <c r="B293" s="45"/>
      <c r="C293" s="41" t="s">
        <v>546</v>
      </c>
      <c r="D293" s="42" t="s">
        <v>778</v>
      </c>
      <c r="E293" s="43">
        <v>14546.400000000001</v>
      </c>
      <c r="F293" s="176">
        <v>6545.880000000001</v>
      </c>
      <c r="G293" s="196">
        <f>G283*(1+8%)</f>
        <v>16966.920960000003</v>
      </c>
      <c r="H293" s="197">
        <f t="shared" si="91"/>
        <v>7635.1144320000012</v>
      </c>
      <c r="I293" s="44" t="s">
        <v>19</v>
      </c>
      <c r="J293" s="46">
        <f t="shared" si="92"/>
        <v>65</v>
      </c>
      <c r="K293" s="47">
        <f t="shared" si="93"/>
        <v>65</v>
      </c>
      <c r="L293" s="48">
        <f t="shared" si="94"/>
        <v>32.5</v>
      </c>
      <c r="M293" s="88">
        <f t="shared" si="95"/>
        <v>661.5</v>
      </c>
    </row>
    <row r="294" spans="1:13" ht="25" customHeight="1">
      <c r="A294" s="39"/>
      <c r="B294" s="45"/>
      <c r="C294" s="41" t="s">
        <v>44</v>
      </c>
      <c r="D294" s="42" t="s">
        <v>779</v>
      </c>
      <c r="E294" s="43">
        <v>14546.400000000001</v>
      </c>
      <c r="F294" s="176">
        <v>6545.880000000001</v>
      </c>
      <c r="G294" s="196">
        <f>G283*(1+8%)</f>
        <v>16966.920960000003</v>
      </c>
      <c r="H294" s="197">
        <f t="shared" si="91"/>
        <v>7635.1144320000012</v>
      </c>
      <c r="I294" s="44" t="s">
        <v>19</v>
      </c>
      <c r="J294" s="46">
        <f t="shared" si="92"/>
        <v>65</v>
      </c>
      <c r="K294" s="47">
        <f t="shared" si="93"/>
        <v>65</v>
      </c>
      <c r="L294" s="48">
        <f t="shared" si="94"/>
        <v>32.5</v>
      </c>
      <c r="M294" s="88">
        <f t="shared" si="95"/>
        <v>661.5</v>
      </c>
    </row>
    <row r="295" spans="1:13" ht="25" customHeight="1">
      <c r="A295" s="39"/>
      <c r="B295" s="45"/>
      <c r="C295" s="41" t="str">
        <f t="shared" ref="C295:C300" si="96">C274</f>
        <v>Plaster Pink</v>
      </c>
      <c r="D295" s="42" t="s">
        <v>780</v>
      </c>
      <c r="E295" s="43">
        <v>14546.400000000001</v>
      </c>
      <c r="F295" s="176">
        <v>6545.880000000001</v>
      </c>
      <c r="G295" s="196">
        <f>G283*(1+8%)</f>
        <v>16966.920960000003</v>
      </c>
      <c r="H295" s="197">
        <f t="shared" si="91"/>
        <v>7635.1144320000012</v>
      </c>
      <c r="I295" s="44" t="s">
        <v>19</v>
      </c>
      <c r="J295" s="46">
        <f t="shared" si="92"/>
        <v>65</v>
      </c>
      <c r="K295" s="47">
        <f t="shared" si="93"/>
        <v>65</v>
      </c>
      <c r="L295" s="48">
        <f t="shared" si="94"/>
        <v>32.5</v>
      </c>
      <c r="M295" s="88">
        <f t="shared" si="95"/>
        <v>661.5</v>
      </c>
    </row>
    <row r="296" spans="1:13" ht="25" customHeight="1">
      <c r="A296" s="39"/>
      <c r="B296" s="45"/>
      <c r="C296" s="41" t="str">
        <f t="shared" si="96"/>
        <v>Midnight Blue</v>
      </c>
      <c r="D296" s="42" t="s">
        <v>781</v>
      </c>
      <c r="E296" s="43">
        <v>14546.400000000001</v>
      </c>
      <c r="F296" s="176">
        <v>6545.880000000001</v>
      </c>
      <c r="G296" s="196">
        <f>G283*(1+8%)</f>
        <v>16966.920960000003</v>
      </c>
      <c r="H296" s="197">
        <f t="shared" si="91"/>
        <v>7635.1144320000012</v>
      </c>
      <c r="I296" s="44" t="s">
        <v>19</v>
      </c>
      <c r="J296" s="46">
        <f t="shared" si="92"/>
        <v>65</v>
      </c>
      <c r="K296" s="47">
        <f t="shared" si="93"/>
        <v>65</v>
      </c>
      <c r="L296" s="48">
        <f t="shared" si="94"/>
        <v>32.5</v>
      </c>
      <c r="M296" s="88">
        <f t="shared" si="95"/>
        <v>661.5</v>
      </c>
    </row>
    <row r="297" spans="1:13" ht="25" customHeight="1">
      <c r="A297" s="39"/>
      <c r="B297" s="45"/>
      <c r="C297" s="41" t="str">
        <f t="shared" si="96"/>
        <v>Olive Green</v>
      </c>
      <c r="D297" s="42" t="s">
        <v>782</v>
      </c>
      <c r="E297" s="43">
        <v>14546.400000000001</v>
      </c>
      <c r="F297" s="176">
        <v>6545.880000000001</v>
      </c>
      <c r="G297" s="196">
        <f>G283*(1+8%)</f>
        <v>16966.920960000003</v>
      </c>
      <c r="H297" s="197">
        <f t="shared" si="91"/>
        <v>7635.1144320000012</v>
      </c>
      <c r="I297" s="44" t="s">
        <v>19</v>
      </c>
      <c r="J297" s="46">
        <f t="shared" si="92"/>
        <v>65</v>
      </c>
      <c r="K297" s="47">
        <f t="shared" si="93"/>
        <v>65</v>
      </c>
      <c r="L297" s="48">
        <f t="shared" si="94"/>
        <v>32.5</v>
      </c>
      <c r="M297" s="88">
        <f t="shared" si="95"/>
        <v>661.5</v>
      </c>
    </row>
    <row r="298" spans="1:13" ht="25" customHeight="1">
      <c r="A298" s="39"/>
      <c r="B298" s="45"/>
      <c r="C298" s="41" t="str">
        <f t="shared" si="96"/>
        <v>Forest Green</v>
      </c>
      <c r="D298" s="42" t="s">
        <v>783</v>
      </c>
      <c r="E298" s="43">
        <v>14546.400000000001</v>
      </c>
      <c r="F298" s="176">
        <v>6545.880000000001</v>
      </c>
      <c r="G298" s="196">
        <f>G283*(1+8%)</f>
        <v>16966.920960000003</v>
      </c>
      <c r="H298" s="197">
        <f t="shared" si="91"/>
        <v>7635.1144320000012</v>
      </c>
      <c r="I298" s="44" t="s">
        <v>19</v>
      </c>
      <c r="J298" s="46">
        <f t="shared" si="92"/>
        <v>65</v>
      </c>
      <c r="K298" s="47">
        <f t="shared" si="93"/>
        <v>65</v>
      </c>
      <c r="L298" s="48">
        <f t="shared" si="94"/>
        <v>32.5</v>
      </c>
      <c r="M298" s="88">
        <f t="shared" si="95"/>
        <v>661.5</v>
      </c>
    </row>
    <row r="299" spans="1:13" ht="25" customHeight="1">
      <c r="A299" s="39"/>
      <c r="B299" s="45"/>
      <c r="C299" s="41" t="str">
        <f t="shared" si="96"/>
        <v>Leather</v>
      </c>
      <c r="D299" s="42" t="s">
        <v>784</v>
      </c>
      <c r="E299" s="43">
        <v>14546.400000000001</v>
      </c>
      <c r="F299" s="176">
        <v>6545.880000000001</v>
      </c>
      <c r="G299" s="196">
        <f>G283*(1+8%)</f>
        <v>16966.920960000003</v>
      </c>
      <c r="H299" s="197">
        <f t="shared" si="91"/>
        <v>7635.1144320000012</v>
      </c>
      <c r="I299" s="44" t="s">
        <v>19</v>
      </c>
      <c r="J299" s="46">
        <f t="shared" si="92"/>
        <v>65</v>
      </c>
      <c r="K299" s="47">
        <f t="shared" si="93"/>
        <v>65</v>
      </c>
      <c r="L299" s="48">
        <f t="shared" si="94"/>
        <v>32.5</v>
      </c>
      <c r="M299" s="88">
        <f t="shared" si="95"/>
        <v>661.5</v>
      </c>
    </row>
    <row r="300" spans="1:13" ht="25" customHeight="1">
      <c r="A300" s="39"/>
      <c r="B300" s="45"/>
      <c r="C300" s="41" t="str">
        <f t="shared" si="96"/>
        <v>Brick</v>
      </c>
      <c r="D300" s="42" t="s">
        <v>785</v>
      </c>
      <c r="E300" s="43">
        <v>14546.400000000001</v>
      </c>
      <c r="F300" s="176">
        <v>6545.880000000001</v>
      </c>
      <c r="G300" s="196">
        <f>G283*(1+8%)</f>
        <v>16966.920960000003</v>
      </c>
      <c r="H300" s="197">
        <f t="shared" si="91"/>
        <v>7635.1144320000012</v>
      </c>
      <c r="I300" s="44" t="s">
        <v>19</v>
      </c>
      <c r="J300" s="46">
        <f t="shared" si="92"/>
        <v>65</v>
      </c>
      <c r="K300" s="47">
        <f t="shared" si="93"/>
        <v>65</v>
      </c>
      <c r="L300" s="48">
        <f t="shared" si="94"/>
        <v>32.5</v>
      </c>
      <c r="M300" s="88">
        <f t="shared" si="95"/>
        <v>661.5</v>
      </c>
    </row>
    <row r="301" spans="1:13" ht="25" customHeight="1">
      <c r="A301" s="39"/>
      <c r="B301" s="45"/>
      <c r="C301" s="41" t="s">
        <v>60</v>
      </c>
      <c r="D301" s="42" t="s">
        <v>59</v>
      </c>
      <c r="E301" s="43">
        <v>16001.04</v>
      </c>
      <c r="F301" s="176">
        <v>7200.4680000000008</v>
      </c>
      <c r="G301" s="198">
        <f>G283*(1+15%)</f>
        <v>18066.628800000002</v>
      </c>
      <c r="H301" s="199">
        <f t="shared" ref="H301:H303" si="97">G301*(0.45)</f>
        <v>8129.9829600000012</v>
      </c>
      <c r="I301" s="44" t="s">
        <v>19</v>
      </c>
      <c r="J301" s="46">
        <f>J294</f>
        <v>65</v>
      </c>
      <c r="K301" s="47">
        <f>K294</f>
        <v>65</v>
      </c>
      <c r="L301" s="48">
        <f>L294</f>
        <v>32.5</v>
      </c>
      <c r="M301" s="88">
        <f>M294</f>
        <v>661.5</v>
      </c>
    </row>
    <row r="302" spans="1:13" ht="25" customHeight="1">
      <c r="A302" s="39"/>
      <c r="B302" s="45"/>
      <c r="C302" s="41" t="s">
        <v>58</v>
      </c>
      <c r="D302" s="42" t="s">
        <v>59</v>
      </c>
      <c r="E302" s="43">
        <v>16001.04</v>
      </c>
      <c r="F302" s="176">
        <v>7200.4680000000008</v>
      </c>
      <c r="G302" s="198">
        <f>G283*(1+15%)</f>
        <v>18066.628800000002</v>
      </c>
      <c r="H302" s="199">
        <f t="shared" si="97"/>
        <v>8129.9829600000012</v>
      </c>
      <c r="I302" s="44" t="s">
        <v>19</v>
      </c>
      <c r="J302" s="101"/>
      <c r="K302" s="78"/>
      <c r="L302" s="79"/>
      <c r="M302" s="102"/>
    </row>
    <row r="303" spans="1:13" ht="25" customHeight="1" thickBot="1">
      <c r="A303" s="50"/>
      <c r="B303" s="51"/>
      <c r="C303" s="180" t="s">
        <v>62</v>
      </c>
      <c r="D303" s="181"/>
      <c r="E303" s="182"/>
      <c r="F303" s="187"/>
      <c r="G303" s="200">
        <f>G283*(1+20%)</f>
        <v>18852.134400000003</v>
      </c>
      <c r="H303" s="201">
        <f t="shared" si="97"/>
        <v>8483.4604800000016</v>
      </c>
      <c r="I303" s="98"/>
      <c r="J303" s="85"/>
      <c r="K303" s="82"/>
      <c r="L303" s="83"/>
      <c r="M303" s="89"/>
    </row>
    <row r="304" spans="1:13" ht="25" customHeight="1">
      <c r="A304" s="27"/>
      <c r="B304" s="167" t="s">
        <v>364</v>
      </c>
      <c r="C304" s="28" t="s">
        <v>17</v>
      </c>
      <c r="D304" s="29" t="s">
        <v>786</v>
      </c>
      <c r="E304" s="33">
        <v>11404.800000000001</v>
      </c>
      <c r="F304" s="188">
        <v>5132.1600000000008</v>
      </c>
      <c r="G304" s="194">
        <f>E304*(1+8%)</f>
        <v>12317.184000000001</v>
      </c>
      <c r="H304" s="195">
        <f t="shared" ref="H304:H321" si="98">G304*(0.45)</f>
        <v>5542.7328000000007</v>
      </c>
      <c r="I304" s="34" t="s">
        <v>19</v>
      </c>
      <c r="J304" s="30">
        <v>80.75</v>
      </c>
      <c r="K304" s="31">
        <v>49.25</v>
      </c>
      <c r="L304" s="32">
        <v>30.5</v>
      </c>
      <c r="M304" s="87">
        <v>551.29999999999995</v>
      </c>
    </row>
    <row r="305" spans="1:13" ht="25" customHeight="1">
      <c r="A305" s="39"/>
      <c r="B305" s="40" t="s">
        <v>20</v>
      </c>
      <c r="C305" s="41" t="s">
        <v>34</v>
      </c>
      <c r="D305" s="42" t="s">
        <v>787</v>
      </c>
      <c r="E305" s="43">
        <v>11404.800000000001</v>
      </c>
      <c r="F305" s="176">
        <v>5132.1600000000008</v>
      </c>
      <c r="G305" s="196">
        <f>G304*(1+8%)</f>
        <v>13302.558720000003</v>
      </c>
      <c r="H305" s="197">
        <f t="shared" si="98"/>
        <v>5986.1514240000015</v>
      </c>
      <c r="I305" s="44" t="s">
        <v>19</v>
      </c>
      <c r="J305" s="46">
        <f t="shared" ref="J305:J321" si="99">J304</f>
        <v>80.75</v>
      </c>
      <c r="K305" s="47">
        <f t="shared" ref="K305:K321" si="100">K304</f>
        <v>49.25</v>
      </c>
      <c r="L305" s="48">
        <f t="shared" ref="L305:L321" si="101">L304</f>
        <v>30.5</v>
      </c>
      <c r="M305" s="88">
        <f t="shared" ref="M305:M321" si="102">M304</f>
        <v>551.29999999999995</v>
      </c>
    </row>
    <row r="306" spans="1:13" ht="25" customHeight="1">
      <c r="A306" s="39"/>
      <c r="B306" s="40"/>
      <c r="C306" s="41" t="s">
        <v>42</v>
      </c>
      <c r="D306" s="42" t="s">
        <v>788</v>
      </c>
      <c r="E306" s="43">
        <v>11404.800000000001</v>
      </c>
      <c r="F306" s="176">
        <v>5132.1600000000008</v>
      </c>
      <c r="G306" s="196">
        <f>G304*(1+8%)</f>
        <v>13302.558720000003</v>
      </c>
      <c r="H306" s="197">
        <f t="shared" si="98"/>
        <v>5986.1514240000015</v>
      </c>
      <c r="I306" s="44" t="s">
        <v>19</v>
      </c>
      <c r="J306" s="46">
        <f t="shared" si="99"/>
        <v>80.75</v>
      </c>
      <c r="K306" s="47">
        <f t="shared" si="100"/>
        <v>49.25</v>
      </c>
      <c r="L306" s="48">
        <f t="shared" si="101"/>
        <v>30.5</v>
      </c>
      <c r="M306" s="88">
        <f t="shared" si="102"/>
        <v>551.29999999999995</v>
      </c>
    </row>
    <row r="307" spans="1:13" ht="25" customHeight="1">
      <c r="A307" s="39"/>
      <c r="B307" s="40" t="s">
        <v>368</v>
      </c>
      <c r="C307" s="41" t="s">
        <v>538</v>
      </c>
      <c r="D307" s="42" t="s">
        <v>789</v>
      </c>
      <c r="E307" s="43">
        <v>11404.800000000001</v>
      </c>
      <c r="F307" s="176">
        <v>5132.1600000000008</v>
      </c>
      <c r="G307" s="196">
        <f>G304*(1+8%)</f>
        <v>13302.558720000003</v>
      </c>
      <c r="H307" s="197">
        <f t="shared" si="98"/>
        <v>5986.1514240000015</v>
      </c>
      <c r="I307" s="44" t="s">
        <v>19</v>
      </c>
      <c r="J307" s="46">
        <f t="shared" si="99"/>
        <v>80.75</v>
      </c>
      <c r="K307" s="47">
        <f t="shared" si="100"/>
        <v>49.25</v>
      </c>
      <c r="L307" s="48">
        <f t="shared" si="101"/>
        <v>30.5</v>
      </c>
      <c r="M307" s="88">
        <f t="shared" si="102"/>
        <v>551.29999999999995</v>
      </c>
    </row>
    <row r="308" spans="1:13" ht="25" customHeight="1">
      <c r="A308" s="39"/>
      <c r="B308" s="40"/>
      <c r="C308" s="41" t="s">
        <v>32</v>
      </c>
      <c r="D308" s="42" t="s">
        <v>790</v>
      </c>
      <c r="E308" s="43">
        <v>11404.800000000001</v>
      </c>
      <c r="F308" s="176">
        <v>5132.1600000000008</v>
      </c>
      <c r="G308" s="196">
        <f>G304*(1+8%)</f>
        <v>13302.558720000003</v>
      </c>
      <c r="H308" s="197">
        <f t="shared" si="98"/>
        <v>5986.1514240000015</v>
      </c>
      <c r="I308" s="44" t="s">
        <v>19</v>
      </c>
      <c r="J308" s="46">
        <f t="shared" si="99"/>
        <v>80.75</v>
      </c>
      <c r="K308" s="47">
        <f t="shared" si="100"/>
        <v>49.25</v>
      </c>
      <c r="L308" s="48">
        <f t="shared" si="101"/>
        <v>30.5</v>
      </c>
      <c r="M308" s="88">
        <f t="shared" si="102"/>
        <v>551.29999999999995</v>
      </c>
    </row>
    <row r="309" spans="1:13" ht="25" customHeight="1">
      <c r="A309" s="39"/>
      <c r="B309" s="40"/>
      <c r="C309" s="41" t="s">
        <v>30</v>
      </c>
      <c r="D309" s="42" t="s">
        <v>791</v>
      </c>
      <c r="E309" s="43">
        <v>11404.800000000001</v>
      </c>
      <c r="F309" s="176">
        <v>5132.1600000000008</v>
      </c>
      <c r="G309" s="196">
        <f>G304*(1+8%)</f>
        <v>13302.558720000003</v>
      </c>
      <c r="H309" s="197">
        <f t="shared" si="98"/>
        <v>5986.1514240000015</v>
      </c>
      <c r="I309" s="44" t="s">
        <v>19</v>
      </c>
      <c r="J309" s="46">
        <f t="shared" si="99"/>
        <v>80.75</v>
      </c>
      <c r="K309" s="47">
        <f t="shared" si="100"/>
        <v>49.25</v>
      </c>
      <c r="L309" s="48">
        <f t="shared" si="101"/>
        <v>30.5</v>
      </c>
      <c r="M309" s="88">
        <f t="shared" si="102"/>
        <v>551.29999999999995</v>
      </c>
    </row>
    <row r="310" spans="1:13" ht="25" customHeight="1">
      <c r="A310" s="39"/>
      <c r="B310" s="40"/>
      <c r="C310" s="41" t="s">
        <v>40</v>
      </c>
      <c r="D310" s="42" t="s">
        <v>792</v>
      </c>
      <c r="E310" s="43">
        <v>11404.800000000001</v>
      </c>
      <c r="F310" s="176">
        <v>5132.1600000000008</v>
      </c>
      <c r="G310" s="196">
        <f>G304*(1+8%)</f>
        <v>13302.558720000003</v>
      </c>
      <c r="H310" s="197">
        <f t="shared" si="98"/>
        <v>5986.1514240000015</v>
      </c>
      <c r="I310" s="44" t="s">
        <v>19</v>
      </c>
      <c r="J310" s="46">
        <f t="shared" si="99"/>
        <v>80.75</v>
      </c>
      <c r="K310" s="47">
        <f t="shared" si="100"/>
        <v>49.25</v>
      </c>
      <c r="L310" s="48">
        <f t="shared" si="101"/>
        <v>30.5</v>
      </c>
      <c r="M310" s="88">
        <f t="shared" si="102"/>
        <v>551.29999999999995</v>
      </c>
    </row>
    <row r="311" spans="1:13" ht="25" customHeight="1">
      <c r="A311" s="39"/>
      <c r="B311" s="40"/>
      <c r="C311" s="41" t="s">
        <v>21</v>
      </c>
      <c r="D311" s="42" t="s">
        <v>366</v>
      </c>
      <c r="E311" s="43">
        <v>11404.800000000001</v>
      </c>
      <c r="F311" s="176">
        <v>5132.1600000000008</v>
      </c>
      <c r="G311" s="196">
        <f>G304*(1+8%)</f>
        <v>13302.558720000003</v>
      </c>
      <c r="H311" s="197">
        <f t="shared" si="98"/>
        <v>5986.1514240000015</v>
      </c>
      <c r="I311" s="44" t="s">
        <v>19</v>
      </c>
      <c r="J311" s="46">
        <f t="shared" si="99"/>
        <v>80.75</v>
      </c>
      <c r="K311" s="47">
        <f t="shared" si="100"/>
        <v>49.25</v>
      </c>
      <c r="L311" s="48">
        <f t="shared" si="101"/>
        <v>30.5</v>
      </c>
      <c r="M311" s="88">
        <f t="shared" si="102"/>
        <v>551.29999999999995</v>
      </c>
    </row>
    <row r="312" spans="1:13" ht="25" customHeight="1">
      <c r="A312" s="39"/>
      <c r="B312" s="40"/>
      <c r="C312" s="41" t="s">
        <v>543</v>
      </c>
      <c r="D312" s="42" t="s">
        <v>793</v>
      </c>
      <c r="E312" s="43">
        <v>11404.800000000001</v>
      </c>
      <c r="F312" s="176">
        <v>5132.1600000000008</v>
      </c>
      <c r="G312" s="196">
        <f>G304*(1+8%)</f>
        <v>13302.558720000003</v>
      </c>
      <c r="H312" s="197">
        <f t="shared" si="98"/>
        <v>5986.1514240000015</v>
      </c>
      <c r="I312" s="44" t="s">
        <v>19</v>
      </c>
      <c r="J312" s="46">
        <f t="shared" si="99"/>
        <v>80.75</v>
      </c>
      <c r="K312" s="47">
        <f t="shared" si="100"/>
        <v>49.25</v>
      </c>
      <c r="L312" s="48">
        <f t="shared" si="101"/>
        <v>30.5</v>
      </c>
      <c r="M312" s="88">
        <f t="shared" si="102"/>
        <v>551.29999999999995</v>
      </c>
    </row>
    <row r="313" spans="1:13" ht="25" customHeight="1">
      <c r="A313" s="39"/>
      <c r="B313" s="40"/>
      <c r="C313" s="41" t="s">
        <v>23</v>
      </c>
      <c r="D313" s="42" t="s">
        <v>794</v>
      </c>
      <c r="E313" s="43">
        <v>11404.800000000001</v>
      </c>
      <c r="F313" s="176">
        <v>5132.1600000000008</v>
      </c>
      <c r="G313" s="196">
        <f>G304*(1+8%)</f>
        <v>13302.558720000003</v>
      </c>
      <c r="H313" s="197">
        <f t="shared" si="98"/>
        <v>5986.1514240000015</v>
      </c>
      <c r="I313" s="44" t="s">
        <v>19</v>
      </c>
      <c r="J313" s="46">
        <f t="shared" si="99"/>
        <v>80.75</v>
      </c>
      <c r="K313" s="47">
        <f t="shared" si="100"/>
        <v>49.25</v>
      </c>
      <c r="L313" s="48">
        <f t="shared" si="101"/>
        <v>30.5</v>
      </c>
      <c r="M313" s="88">
        <f t="shared" si="102"/>
        <v>551.29999999999995</v>
      </c>
    </row>
    <row r="314" spans="1:13" ht="25" customHeight="1">
      <c r="A314" s="39"/>
      <c r="B314" s="40"/>
      <c r="C314" s="41" t="s">
        <v>546</v>
      </c>
      <c r="D314" s="42" t="s">
        <v>795</v>
      </c>
      <c r="E314" s="43">
        <v>11404.800000000001</v>
      </c>
      <c r="F314" s="176">
        <v>5132.1600000000008</v>
      </c>
      <c r="G314" s="196">
        <f>G304*(1+8%)</f>
        <v>13302.558720000003</v>
      </c>
      <c r="H314" s="197">
        <f t="shared" si="98"/>
        <v>5986.1514240000015</v>
      </c>
      <c r="I314" s="44" t="s">
        <v>19</v>
      </c>
      <c r="J314" s="46">
        <f t="shared" si="99"/>
        <v>80.75</v>
      </c>
      <c r="K314" s="47">
        <f t="shared" si="100"/>
        <v>49.25</v>
      </c>
      <c r="L314" s="48">
        <f t="shared" si="101"/>
        <v>30.5</v>
      </c>
      <c r="M314" s="88">
        <f t="shared" si="102"/>
        <v>551.29999999999995</v>
      </c>
    </row>
    <row r="315" spans="1:13" ht="25" customHeight="1">
      <c r="A315" s="39"/>
      <c r="B315" s="40"/>
      <c r="C315" s="41" t="s">
        <v>44</v>
      </c>
      <c r="D315" s="42" t="s">
        <v>796</v>
      </c>
      <c r="E315" s="43">
        <v>11404.800000000001</v>
      </c>
      <c r="F315" s="176">
        <v>5132.1600000000008</v>
      </c>
      <c r="G315" s="196">
        <f>G304*(1+8%)</f>
        <v>13302.558720000003</v>
      </c>
      <c r="H315" s="197">
        <f t="shared" si="98"/>
        <v>5986.1514240000015</v>
      </c>
      <c r="I315" s="44" t="s">
        <v>19</v>
      </c>
      <c r="J315" s="101">
        <f t="shared" si="99"/>
        <v>80.75</v>
      </c>
      <c r="K315" s="78">
        <f t="shared" si="100"/>
        <v>49.25</v>
      </c>
      <c r="L315" s="79">
        <f t="shared" si="101"/>
        <v>30.5</v>
      </c>
      <c r="M315" s="102">
        <f t="shared" si="102"/>
        <v>551.29999999999995</v>
      </c>
    </row>
    <row r="316" spans="1:13" ht="25" customHeight="1">
      <c r="A316" s="39"/>
      <c r="B316" s="40"/>
      <c r="C316" s="41" t="str">
        <f t="shared" ref="C316:C321" si="103">C295</f>
        <v>Plaster Pink</v>
      </c>
      <c r="D316" s="42" t="s">
        <v>797</v>
      </c>
      <c r="E316" s="43">
        <v>11404.800000000001</v>
      </c>
      <c r="F316" s="176">
        <v>5132.1600000000008</v>
      </c>
      <c r="G316" s="196">
        <f>G304*(1+8%)</f>
        <v>13302.558720000003</v>
      </c>
      <c r="H316" s="197">
        <f t="shared" si="98"/>
        <v>5986.1514240000015</v>
      </c>
      <c r="I316" s="44" t="s">
        <v>19</v>
      </c>
      <c r="J316" s="46">
        <f t="shared" si="99"/>
        <v>80.75</v>
      </c>
      <c r="K316" s="47">
        <f t="shared" si="100"/>
        <v>49.25</v>
      </c>
      <c r="L316" s="48">
        <f t="shared" si="101"/>
        <v>30.5</v>
      </c>
      <c r="M316" s="88">
        <f t="shared" si="102"/>
        <v>551.29999999999995</v>
      </c>
    </row>
    <row r="317" spans="1:13" ht="25" customHeight="1">
      <c r="A317" s="39"/>
      <c r="B317" s="40"/>
      <c r="C317" s="41" t="str">
        <f t="shared" si="103"/>
        <v>Midnight Blue</v>
      </c>
      <c r="D317" s="42" t="s">
        <v>798</v>
      </c>
      <c r="E317" s="43">
        <v>11404.800000000001</v>
      </c>
      <c r="F317" s="176">
        <v>5132.1600000000008</v>
      </c>
      <c r="G317" s="196">
        <f>G304*(1+8%)</f>
        <v>13302.558720000003</v>
      </c>
      <c r="H317" s="197">
        <f t="shared" si="98"/>
        <v>5986.1514240000015</v>
      </c>
      <c r="I317" s="44" t="s">
        <v>19</v>
      </c>
      <c r="J317" s="46">
        <f t="shared" si="99"/>
        <v>80.75</v>
      </c>
      <c r="K317" s="47">
        <f t="shared" si="100"/>
        <v>49.25</v>
      </c>
      <c r="L317" s="48">
        <f t="shared" si="101"/>
        <v>30.5</v>
      </c>
      <c r="M317" s="88">
        <f t="shared" si="102"/>
        <v>551.29999999999995</v>
      </c>
    </row>
    <row r="318" spans="1:13" ht="25" customHeight="1">
      <c r="A318" s="39"/>
      <c r="B318" s="40"/>
      <c r="C318" s="41" t="str">
        <f t="shared" si="103"/>
        <v>Olive Green</v>
      </c>
      <c r="D318" s="42" t="s">
        <v>799</v>
      </c>
      <c r="E318" s="43">
        <v>11404.800000000001</v>
      </c>
      <c r="F318" s="176">
        <v>5132.1600000000008</v>
      </c>
      <c r="G318" s="196">
        <f>G304*(1+8%)</f>
        <v>13302.558720000003</v>
      </c>
      <c r="H318" s="197">
        <f t="shared" si="98"/>
        <v>5986.1514240000015</v>
      </c>
      <c r="I318" s="44" t="s">
        <v>19</v>
      </c>
      <c r="J318" s="46">
        <f t="shared" si="99"/>
        <v>80.75</v>
      </c>
      <c r="K318" s="47">
        <f t="shared" si="100"/>
        <v>49.25</v>
      </c>
      <c r="L318" s="48">
        <f t="shared" si="101"/>
        <v>30.5</v>
      </c>
      <c r="M318" s="88">
        <f t="shared" si="102"/>
        <v>551.29999999999995</v>
      </c>
    </row>
    <row r="319" spans="1:13" ht="25" customHeight="1">
      <c r="A319" s="39"/>
      <c r="B319" s="40"/>
      <c r="C319" s="41" t="str">
        <f t="shared" si="103"/>
        <v>Forest Green</v>
      </c>
      <c r="D319" s="42" t="s">
        <v>800</v>
      </c>
      <c r="E319" s="43">
        <v>11404.800000000001</v>
      </c>
      <c r="F319" s="176">
        <v>5132.1600000000008</v>
      </c>
      <c r="G319" s="196">
        <f>G304*(1+8%)</f>
        <v>13302.558720000003</v>
      </c>
      <c r="H319" s="197">
        <f t="shared" si="98"/>
        <v>5986.1514240000015</v>
      </c>
      <c r="I319" s="44" t="s">
        <v>19</v>
      </c>
      <c r="J319" s="46">
        <f t="shared" si="99"/>
        <v>80.75</v>
      </c>
      <c r="K319" s="47">
        <f t="shared" si="100"/>
        <v>49.25</v>
      </c>
      <c r="L319" s="48">
        <f t="shared" si="101"/>
        <v>30.5</v>
      </c>
      <c r="M319" s="88">
        <f t="shared" si="102"/>
        <v>551.29999999999995</v>
      </c>
    </row>
    <row r="320" spans="1:13" ht="25" customHeight="1">
      <c r="A320" s="39"/>
      <c r="B320" s="40"/>
      <c r="C320" s="41" t="str">
        <f t="shared" si="103"/>
        <v>Leather</v>
      </c>
      <c r="D320" s="42" t="s">
        <v>801</v>
      </c>
      <c r="E320" s="43">
        <v>11404.800000000001</v>
      </c>
      <c r="F320" s="176">
        <v>5132.1600000000008</v>
      </c>
      <c r="G320" s="196">
        <f>G304*(1+8%)</f>
        <v>13302.558720000003</v>
      </c>
      <c r="H320" s="197">
        <f t="shared" si="98"/>
        <v>5986.1514240000015</v>
      </c>
      <c r="I320" s="44" t="s">
        <v>19</v>
      </c>
      <c r="J320" s="46">
        <f t="shared" si="99"/>
        <v>80.75</v>
      </c>
      <c r="K320" s="47">
        <f t="shared" si="100"/>
        <v>49.25</v>
      </c>
      <c r="L320" s="48">
        <f t="shared" si="101"/>
        <v>30.5</v>
      </c>
      <c r="M320" s="88">
        <f t="shared" si="102"/>
        <v>551.29999999999995</v>
      </c>
    </row>
    <row r="321" spans="1:13" ht="25" customHeight="1">
      <c r="A321" s="39"/>
      <c r="B321" s="40"/>
      <c r="C321" s="41" t="str">
        <f t="shared" si="103"/>
        <v>Brick</v>
      </c>
      <c r="D321" s="42" t="s">
        <v>802</v>
      </c>
      <c r="E321" s="43">
        <v>11404.800000000001</v>
      </c>
      <c r="F321" s="176">
        <v>5132.1600000000008</v>
      </c>
      <c r="G321" s="196">
        <f>G304*(1+8%)</f>
        <v>13302.558720000003</v>
      </c>
      <c r="H321" s="197">
        <f t="shared" si="98"/>
        <v>5986.1514240000015</v>
      </c>
      <c r="I321" s="44" t="s">
        <v>19</v>
      </c>
      <c r="J321" s="101">
        <f t="shared" si="99"/>
        <v>80.75</v>
      </c>
      <c r="K321" s="78">
        <f t="shared" si="100"/>
        <v>49.25</v>
      </c>
      <c r="L321" s="79">
        <f t="shared" si="101"/>
        <v>30.5</v>
      </c>
      <c r="M321" s="102">
        <f t="shared" si="102"/>
        <v>551.29999999999995</v>
      </c>
    </row>
    <row r="322" spans="1:13" ht="25" customHeight="1">
      <c r="A322" s="39"/>
      <c r="B322" s="40"/>
      <c r="C322" s="41" t="s">
        <v>60</v>
      </c>
      <c r="D322" s="42" t="s">
        <v>59</v>
      </c>
      <c r="E322" s="43">
        <v>12545.28</v>
      </c>
      <c r="F322" s="176">
        <v>5645.3760000000002</v>
      </c>
      <c r="G322" s="198">
        <f>G304*(1+15%)</f>
        <v>14164.7616</v>
      </c>
      <c r="H322" s="199">
        <f t="shared" ref="H322:H324" si="104">G322*(0.45)</f>
        <v>6374.1427199999998</v>
      </c>
      <c r="I322" s="49" t="s">
        <v>19</v>
      </c>
      <c r="J322" s="46">
        <f>J315</f>
        <v>80.75</v>
      </c>
      <c r="K322" s="47">
        <f>K315</f>
        <v>49.25</v>
      </c>
      <c r="L322" s="48">
        <f>L315</f>
        <v>30.5</v>
      </c>
      <c r="M322" s="88">
        <f>M315</f>
        <v>551.29999999999995</v>
      </c>
    </row>
    <row r="323" spans="1:13" ht="25" customHeight="1">
      <c r="A323" s="39"/>
      <c r="B323" s="40"/>
      <c r="C323" s="41" t="s">
        <v>58</v>
      </c>
      <c r="D323" s="42" t="s">
        <v>59</v>
      </c>
      <c r="E323" s="43">
        <v>12545.28</v>
      </c>
      <c r="F323" s="176">
        <v>5645.3760000000002</v>
      </c>
      <c r="G323" s="198">
        <f>G304*(1+15%)</f>
        <v>14164.7616</v>
      </c>
      <c r="H323" s="199">
        <f t="shared" si="104"/>
        <v>6374.1427199999998</v>
      </c>
      <c r="I323" s="44" t="s">
        <v>19</v>
      </c>
      <c r="J323" s="101"/>
      <c r="K323" s="78"/>
      <c r="L323" s="79"/>
      <c r="M323" s="102"/>
    </row>
    <row r="324" spans="1:13" ht="25" customHeight="1" thickBot="1">
      <c r="A324" s="50"/>
      <c r="B324" s="90"/>
      <c r="C324" s="180" t="s">
        <v>62</v>
      </c>
      <c r="D324" s="181"/>
      <c r="E324" s="182"/>
      <c r="F324" s="187"/>
      <c r="G324" s="200">
        <f>G304*(1+20%)</f>
        <v>14780.620800000001</v>
      </c>
      <c r="H324" s="201">
        <f t="shared" si="104"/>
        <v>6651.2793600000005</v>
      </c>
      <c r="I324" s="98"/>
      <c r="J324" s="85"/>
      <c r="K324" s="82"/>
      <c r="L324" s="83"/>
      <c r="M324" s="89"/>
    </row>
    <row r="325" spans="1:13" ht="25" customHeight="1">
      <c r="A325" s="27"/>
      <c r="B325" s="168" t="s">
        <v>385</v>
      </c>
      <c r="C325" s="58" t="s">
        <v>17</v>
      </c>
      <c r="D325" s="59" t="s">
        <v>803</v>
      </c>
      <c r="E325" s="62">
        <v>8098.2000000000007</v>
      </c>
      <c r="F325" s="174">
        <v>3644.1900000000005</v>
      </c>
      <c r="G325" s="194">
        <f>E325*(1+8%)</f>
        <v>8746.0560000000005</v>
      </c>
      <c r="H325" s="195">
        <f t="shared" ref="H325:H342" si="105">G325*(0.45)</f>
        <v>3935.7252000000003</v>
      </c>
      <c r="I325" s="189" t="s">
        <v>65</v>
      </c>
      <c r="J325" s="94">
        <v>71.900000000000006</v>
      </c>
      <c r="K325" s="92">
        <v>36.5</v>
      </c>
      <c r="L325" s="93">
        <v>26.6</v>
      </c>
      <c r="M325" s="103">
        <v>604</v>
      </c>
    </row>
    <row r="326" spans="1:13" ht="25" customHeight="1">
      <c r="A326" s="39"/>
      <c r="B326" s="65" t="s">
        <v>20</v>
      </c>
      <c r="C326" s="41" t="s">
        <v>34</v>
      </c>
      <c r="D326" s="42" t="s">
        <v>804</v>
      </c>
      <c r="E326" s="74">
        <v>8908.02</v>
      </c>
      <c r="F326" s="176">
        <v>4008.6090000000004</v>
      </c>
      <c r="G326" s="196">
        <f>G325*(1+14%)</f>
        <v>9970.5038400000012</v>
      </c>
      <c r="H326" s="197">
        <f t="shared" si="105"/>
        <v>4486.7267280000005</v>
      </c>
      <c r="I326" s="44" t="s">
        <v>19</v>
      </c>
      <c r="J326" s="71">
        <f>J325</f>
        <v>71.900000000000006</v>
      </c>
      <c r="K326" s="68">
        <f>K325</f>
        <v>36.5</v>
      </c>
      <c r="L326" s="69">
        <f>L325</f>
        <v>26.6</v>
      </c>
      <c r="M326" s="72">
        <f>M325</f>
        <v>604</v>
      </c>
    </row>
    <row r="327" spans="1:13" ht="25" customHeight="1">
      <c r="A327" s="39"/>
      <c r="B327" s="65"/>
      <c r="C327" s="41" t="s">
        <v>42</v>
      </c>
      <c r="D327" s="42" t="s">
        <v>805</v>
      </c>
      <c r="E327" s="74">
        <v>9717.84</v>
      </c>
      <c r="F327" s="176">
        <v>4373.0280000000002</v>
      </c>
      <c r="G327" s="196">
        <f>G325*(1+14%)</f>
        <v>9970.5038400000012</v>
      </c>
      <c r="H327" s="197">
        <f t="shared" si="105"/>
        <v>4486.7267280000005</v>
      </c>
      <c r="I327" s="44" t="s">
        <v>19</v>
      </c>
      <c r="J327" s="46">
        <f t="shared" ref="J327:M335" si="106">J326</f>
        <v>71.900000000000006</v>
      </c>
      <c r="K327" s="47">
        <f t="shared" si="106"/>
        <v>36.5</v>
      </c>
      <c r="L327" s="48">
        <f t="shared" si="106"/>
        <v>26.6</v>
      </c>
      <c r="M327" s="75">
        <f t="shared" si="106"/>
        <v>604</v>
      </c>
    </row>
    <row r="328" spans="1:13" ht="25" customHeight="1">
      <c r="A328" s="39"/>
      <c r="B328" s="73" t="s">
        <v>389</v>
      </c>
      <c r="C328" s="41" t="s">
        <v>538</v>
      </c>
      <c r="D328" s="42" t="s">
        <v>806</v>
      </c>
      <c r="E328" s="74">
        <v>9717.84</v>
      </c>
      <c r="F328" s="176">
        <v>4373.0280000000002</v>
      </c>
      <c r="G328" s="196">
        <f>G325*(1+14%)</f>
        <v>9970.5038400000012</v>
      </c>
      <c r="H328" s="197">
        <f t="shared" si="105"/>
        <v>4486.7267280000005</v>
      </c>
      <c r="I328" s="44" t="s">
        <v>19</v>
      </c>
      <c r="J328" s="46">
        <f t="shared" si="106"/>
        <v>71.900000000000006</v>
      </c>
      <c r="K328" s="47">
        <f t="shared" si="106"/>
        <v>36.5</v>
      </c>
      <c r="L328" s="48">
        <f t="shared" si="106"/>
        <v>26.6</v>
      </c>
      <c r="M328" s="75">
        <f t="shared" si="106"/>
        <v>604</v>
      </c>
    </row>
    <row r="329" spans="1:13" ht="25" customHeight="1">
      <c r="A329" s="39"/>
      <c r="B329" s="73"/>
      <c r="C329" s="41" t="s">
        <v>32</v>
      </c>
      <c r="D329" s="42" t="s">
        <v>807</v>
      </c>
      <c r="E329" s="74">
        <v>9717.84</v>
      </c>
      <c r="F329" s="176">
        <v>4373.0280000000002</v>
      </c>
      <c r="G329" s="196">
        <f>G325*(1+14%)</f>
        <v>9970.5038400000012</v>
      </c>
      <c r="H329" s="197">
        <f t="shared" si="105"/>
        <v>4486.7267280000005</v>
      </c>
      <c r="I329" s="44" t="s">
        <v>19</v>
      </c>
      <c r="J329" s="46">
        <f t="shared" si="106"/>
        <v>71.900000000000006</v>
      </c>
      <c r="K329" s="47">
        <f t="shared" si="106"/>
        <v>36.5</v>
      </c>
      <c r="L329" s="48">
        <f t="shared" si="106"/>
        <v>26.6</v>
      </c>
      <c r="M329" s="75">
        <f t="shared" si="106"/>
        <v>604</v>
      </c>
    </row>
    <row r="330" spans="1:13" ht="25" customHeight="1">
      <c r="A330" s="39"/>
      <c r="B330" s="73"/>
      <c r="C330" s="41" t="s">
        <v>30</v>
      </c>
      <c r="D330" s="42" t="s">
        <v>808</v>
      </c>
      <c r="E330" s="74">
        <v>9717.84</v>
      </c>
      <c r="F330" s="176">
        <v>4373.0280000000002</v>
      </c>
      <c r="G330" s="196">
        <f>G325*(1+14%)</f>
        <v>9970.5038400000012</v>
      </c>
      <c r="H330" s="197">
        <f t="shared" si="105"/>
        <v>4486.7267280000005</v>
      </c>
      <c r="I330" s="44" t="s">
        <v>19</v>
      </c>
      <c r="J330" s="46">
        <f t="shared" si="106"/>
        <v>71.900000000000006</v>
      </c>
      <c r="K330" s="47">
        <f t="shared" si="106"/>
        <v>36.5</v>
      </c>
      <c r="L330" s="48">
        <f t="shared" si="106"/>
        <v>26.6</v>
      </c>
      <c r="M330" s="75">
        <f t="shared" si="106"/>
        <v>604</v>
      </c>
    </row>
    <row r="331" spans="1:13" ht="25" customHeight="1">
      <c r="A331" s="39"/>
      <c r="B331" s="73"/>
      <c r="C331" s="41" t="s">
        <v>40</v>
      </c>
      <c r="D331" s="42" t="s">
        <v>809</v>
      </c>
      <c r="E331" s="74">
        <v>9717.84</v>
      </c>
      <c r="F331" s="176">
        <v>4373.0280000000002</v>
      </c>
      <c r="G331" s="196">
        <f>G325*(1+14%)</f>
        <v>9970.5038400000012</v>
      </c>
      <c r="H331" s="197">
        <f t="shared" si="105"/>
        <v>4486.7267280000005</v>
      </c>
      <c r="I331" s="44" t="s">
        <v>19</v>
      </c>
      <c r="J331" s="46">
        <f t="shared" si="106"/>
        <v>71.900000000000006</v>
      </c>
      <c r="K331" s="47">
        <f t="shared" si="106"/>
        <v>36.5</v>
      </c>
      <c r="L331" s="48">
        <f t="shared" si="106"/>
        <v>26.6</v>
      </c>
      <c r="M331" s="75">
        <f t="shared" si="106"/>
        <v>604</v>
      </c>
    </row>
    <row r="332" spans="1:13" ht="25" customHeight="1">
      <c r="A332" s="39"/>
      <c r="B332" s="73"/>
      <c r="C332" s="41" t="s">
        <v>21</v>
      </c>
      <c r="D332" s="42" t="s">
        <v>387</v>
      </c>
      <c r="E332" s="74">
        <v>9717.84</v>
      </c>
      <c r="F332" s="176">
        <v>4373.0280000000002</v>
      </c>
      <c r="G332" s="196">
        <f>G325*(1+14%)</f>
        <v>9970.5038400000012</v>
      </c>
      <c r="H332" s="197">
        <f t="shared" si="105"/>
        <v>4486.7267280000005</v>
      </c>
      <c r="I332" s="44" t="s">
        <v>19</v>
      </c>
      <c r="J332" s="46">
        <f t="shared" si="106"/>
        <v>71.900000000000006</v>
      </c>
      <c r="K332" s="47">
        <f t="shared" si="106"/>
        <v>36.5</v>
      </c>
      <c r="L332" s="48">
        <f t="shared" si="106"/>
        <v>26.6</v>
      </c>
      <c r="M332" s="75">
        <f t="shared" si="106"/>
        <v>604</v>
      </c>
    </row>
    <row r="333" spans="1:13" ht="25" customHeight="1">
      <c r="A333" s="39"/>
      <c r="B333" s="73"/>
      <c r="C333" s="41" t="s">
        <v>543</v>
      </c>
      <c r="D333" s="42" t="s">
        <v>810</v>
      </c>
      <c r="E333" s="74">
        <v>9717.84</v>
      </c>
      <c r="F333" s="176">
        <v>4373.0280000000002</v>
      </c>
      <c r="G333" s="196">
        <f>G325*(1+14%)</f>
        <v>9970.5038400000012</v>
      </c>
      <c r="H333" s="197">
        <f t="shared" si="105"/>
        <v>4486.7267280000005</v>
      </c>
      <c r="I333" s="44" t="s">
        <v>19</v>
      </c>
      <c r="J333" s="46">
        <f t="shared" si="106"/>
        <v>71.900000000000006</v>
      </c>
      <c r="K333" s="47">
        <f t="shared" si="106"/>
        <v>36.5</v>
      </c>
      <c r="L333" s="48">
        <f t="shared" si="106"/>
        <v>26.6</v>
      </c>
      <c r="M333" s="75">
        <f t="shared" si="106"/>
        <v>604</v>
      </c>
    </row>
    <row r="334" spans="1:13" ht="25" customHeight="1">
      <c r="A334" s="39"/>
      <c r="B334" s="73"/>
      <c r="C334" s="41" t="s">
        <v>23</v>
      </c>
      <c r="D334" s="42" t="s">
        <v>811</v>
      </c>
      <c r="E334" s="74">
        <v>9717.84</v>
      </c>
      <c r="F334" s="176">
        <v>4373.0280000000002</v>
      </c>
      <c r="G334" s="196">
        <f>G325*(1+14%)</f>
        <v>9970.5038400000012</v>
      </c>
      <c r="H334" s="197">
        <f t="shared" si="105"/>
        <v>4486.7267280000005</v>
      </c>
      <c r="I334" s="44" t="s">
        <v>19</v>
      </c>
      <c r="J334" s="46">
        <f t="shared" si="106"/>
        <v>71.900000000000006</v>
      </c>
      <c r="K334" s="47">
        <f t="shared" si="106"/>
        <v>36.5</v>
      </c>
      <c r="L334" s="48">
        <f t="shared" si="106"/>
        <v>26.6</v>
      </c>
      <c r="M334" s="75">
        <f t="shared" si="106"/>
        <v>604</v>
      </c>
    </row>
    <row r="335" spans="1:13" ht="25" customHeight="1">
      <c r="A335" s="39"/>
      <c r="B335" s="73"/>
      <c r="C335" s="76" t="s">
        <v>546</v>
      </c>
      <c r="D335" s="77" t="s">
        <v>812</v>
      </c>
      <c r="E335" s="80">
        <v>9717.84</v>
      </c>
      <c r="F335" s="177">
        <v>4373.0280000000002</v>
      </c>
      <c r="G335" s="196">
        <f>G325*(1+14%)</f>
        <v>9970.5038400000012</v>
      </c>
      <c r="H335" s="197">
        <f t="shared" si="105"/>
        <v>4486.7267280000005</v>
      </c>
      <c r="I335" s="91" t="s">
        <v>19</v>
      </c>
      <c r="J335" s="101">
        <f t="shared" si="106"/>
        <v>71.900000000000006</v>
      </c>
      <c r="K335" s="78">
        <f t="shared" si="106"/>
        <v>36.5</v>
      </c>
      <c r="L335" s="79">
        <f t="shared" si="106"/>
        <v>26.6</v>
      </c>
      <c r="M335" s="104">
        <f t="shared" si="106"/>
        <v>604</v>
      </c>
    </row>
    <row r="336" spans="1:13" ht="25" customHeight="1">
      <c r="A336" s="39"/>
      <c r="B336" s="73"/>
      <c r="C336" s="41" t="s">
        <v>44</v>
      </c>
      <c r="D336" s="42" t="s">
        <v>813</v>
      </c>
      <c r="E336" s="74">
        <v>9717.84</v>
      </c>
      <c r="F336" s="176">
        <v>4373.0280000000002</v>
      </c>
      <c r="G336" s="196">
        <f>G325*(1+14%)</f>
        <v>9970.5038400000012</v>
      </c>
      <c r="H336" s="197">
        <f t="shared" si="105"/>
        <v>4486.7267280000005</v>
      </c>
      <c r="I336" s="44" t="s">
        <v>19</v>
      </c>
      <c r="J336" s="46">
        <f>J335</f>
        <v>71.900000000000006</v>
      </c>
      <c r="K336" s="47">
        <f>K335</f>
        <v>36.5</v>
      </c>
      <c r="L336" s="48">
        <f>L335</f>
        <v>26.6</v>
      </c>
      <c r="M336" s="75">
        <f>M335</f>
        <v>604</v>
      </c>
    </row>
    <row r="337" spans="1:13" ht="25" customHeight="1">
      <c r="A337" s="39"/>
      <c r="B337" s="73"/>
      <c r="C337" s="41" t="str">
        <f t="shared" ref="C337:C342" si="107">C316</f>
        <v>Plaster Pink</v>
      </c>
      <c r="D337" s="77" t="s">
        <v>814</v>
      </c>
      <c r="E337" s="74">
        <v>9717.84</v>
      </c>
      <c r="F337" s="176">
        <v>4373.0280000000002</v>
      </c>
      <c r="G337" s="196">
        <f>G325*(1+14%)</f>
        <v>9970.5038400000012</v>
      </c>
      <c r="H337" s="197">
        <f t="shared" si="105"/>
        <v>4486.7267280000005</v>
      </c>
      <c r="I337" s="44" t="s">
        <v>19</v>
      </c>
      <c r="J337" s="46">
        <f t="shared" ref="J337:M341" si="108">J336</f>
        <v>71.900000000000006</v>
      </c>
      <c r="K337" s="47">
        <f t="shared" si="108"/>
        <v>36.5</v>
      </c>
      <c r="L337" s="48">
        <f t="shared" si="108"/>
        <v>26.6</v>
      </c>
      <c r="M337" s="75">
        <f t="shared" si="108"/>
        <v>604</v>
      </c>
    </row>
    <row r="338" spans="1:13" ht="25" customHeight="1">
      <c r="A338" s="39"/>
      <c r="B338" s="73"/>
      <c r="C338" s="41" t="str">
        <f t="shared" si="107"/>
        <v>Midnight Blue</v>
      </c>
      <c r="D338" s="77" t="s">
        <v>815</v>
      </c>
      <c r="E338" s="74">
        <v>9717.84</v>
      </c>
      <c r="F338" s="176">
        <v>4373.0280000000002</v>
      </c>
      <c r="G338" s="196">
        <f>G325*(1+14%)</f>
        <v>9970.5038400000012</v>
      </c>
      <c r="H338" s="197">
        <f t="shared" si="105"/>
        <v>4486.7267280000005</v>
      </c>
      <c r="I338" s="44" t="s">
        <v>19</v>
      </c>
      <c r="J338" s="46">
        <f t="shared" si="108"/>
        <v>71.900000000000006</v>
      </c>
      <c r="K338" s="47">
        <f t="shared" si="108"/>
        <v>36.5</v>
      </c>
      <c r="L338" s="48">
        <f t="shared" si="108"/>
        <v>26.6</v>
      </c>
      <c r="M338" s="75">
        <f t="shared" si="108"/>
        <v>604</v>
      </c>
    </row>
    <row r="339" spans="1:13" ht="25" customHeight="1">
      <c r="A339" s="39"/>
      <c r="B339" s="73"/>
      <c r="C339" s="41" t="str">
        <f t="shared" si="107"/>
        <v>Olive Green</v>
      </c>
      <c r="D339" s="77" t="s">
        <v>816</v>
      </c>
      <c r="E339" s="74">
        <v>9717.84</v>
      </c>
      <c r="F339" s="176">
        <v>4373.0280000000002</v>
      </c>
      <c r="G339" s="196">
        <f>G325*(1+14%)</f>
        <v>9970.5038400000012</v>
      </c>
      <c r="H339" s="197">
        <f t="shared" si="105"/>
        <v>4486.7267280000005</v>
      </c>
      <c r="I339" s="44" t="s">
        <v>19</v>
      </c>
      <c r="J339" s="46">
        <f t="shared" si="108"/>
        <v>71.900000000000006</v>
      </c>
      <c r="K339" s="47">
        <f t="shared" si="108"/>
        <v>36.5</v>
      </c>
      <c r="L339" s="48">
        <f t="shared" si="108"/>
        <v>26.6</v>
      </c>
      <c r="M339" s="75">
        <f t="shared" si="108"/>
        <v>604</v>
      </c>
    </row>
    <row r="340" spans="1:13" ht="25" customHeight="1">
      <c r="A340" s="39"/>
      <c r="B340" s="73"/>
      <c r="C340" s="41" t="str">
        <f t="shared" si="107"/>
        <v>Forest Green</v>
      </c>
      <c r="D340" s="77" t="s">
        <v>817</v>
      </c>
      <c r="E340" s="74">
        <v>9717.84</v>
      </c>
      <c r="F340" s="176">
        <v>4373.0280000000002</v>
      </c>
      <c r="G340" s="196">
        <f>G325*(1+14%)</f>
        <v>9970.5038400000012</v>
      </c>
      <c r="H340" s="197">
        <f t="shared" si="105"/>
        <v>4486.7267280000005</v>
      </c>
      <c r="I340" s="44" t="s">
        <v>19</v>
      </c>
      <c r="J340" s="46">
        <f t="shared" si="108"/>
        <v>71.900000000000006</v>
      </c>
      <c r="K340" s="47">
        <f t="shared" si="108"/>
        <v>36.5</v>
      </c>
      <c r="L340" s="48">
        <f t="shared" si="108"/>
        <v>26.6</v>
      </c>
      <c r="M340" s="75">
        <f t="shared" si="108"/>
        <v>604</v>
      </c>
    </row>
    <row r="341" spans="1:13" ht="25" customHeight="1">
      <c r="A341" s="39"/>
      <c r="B341" s="73"/>
      <c r="C341" s="41" t="str">
        <f t="shared" si="107"/>
        <v>Leather</v>
      </c>
      <c r="D341" s="77" t="s">
        <v>818</v>
      </c>
      <c r="E341" s="80">
        <v>9717.84</v>
      </c>
      <c r="F341" s="177">
        <v>4373.0280000000002</v>
      </c>
      <c r="G341" s="196">
        <f>G325*(1+14%)</f>
        <v>9970.5038400000012</v>
      </c>
      <c r="H341" s="197">
        <f t="shared" si="105"/>
        <v>4486.7267280000005</v>
      </c>
      <c r="I341" s="91" t="s">
        <v>19</v>
      </c>
      <c r="J341" s="101">
        <f t="shared" si="108"/>
        <v>71.900000000000006</v>
      </c>
      <c r="K341" s="78">
        <f t="shared" si="108"/>
        <v>36.5</v>
      </c>
      <c r="L341" s="79">
        <f t="shared" si="108"/>
        <v>26.6</v>
      </c>
      <c r="M341" s="104">
        <f t="shared" si="108"/>
        <v>604</v>
      </c>
    </row>
    <row r="342" spans="1:13" ht="25" customHeight="1">
      <c r="A342" s="39"/>
      <c r="B342" s="73"/>
      <c r="C342" s="41" t="str">
        <f t="shared" si="107"/>
        <v>Brick</v>
      </c>
      <c r="D342" s="42" t="s">
        <v>819</v>
      </c>
      <c r="E342" s="74">
        <v>9717.84</v>
      </c>
      <c r="F342" s="176">
        <v>4373.0280000000002</v>
      </c>
      <c r="G342" s="196">
        <f>G325*(1+14%)</f>
        <v>9970.5038400000012</v>
      </c>
      <c r="H342" s="197">
        <f t="shared" si="105"/>
        <v>4486.7267280000005</v>
      </c>
      <c r="I342" s="44" t="s">
        <v>19</v>
      </c>
      <c r="J342" s="46">
        <f>J341</f>
        <v>71.900000000000006</v>
      </c>
      <c r="K342" s="47">
        <f>K341</f>
        <v>36.5</v>
      </c>
      <c r="L342" s="48">
        <f>L341</f>
        <v>26.6</v>
      </c>
      <c r="M342" s="75">
        <f>M341</f>
        <v>604</v>
      </c>
    </row>
    <row r="343" spans="1:13" ht="25" customHeight="1">
      <c r="A343" s="39"/>
      <c r="B343" s="73"/>
      <c r="C343" s="105" t="s">
        <v>60</v>
      </c>
      <c r="D343" s="106" t="s">
        <v>59</v>
      </c>
      <c r="E343" s="107">
        <v>10689.624000000002</v>
      </c>
      <c r="F343" s="179">
        <v>4810.3330000000005</v>
      </c>
      <c r="G343" s="198">
        <f>G325*(1+25%)</f>
        <v>10932.57</v>
      </c>
      <c r="H343" s="199">
        <f t="shared" ref="H343:H345" si="109">G343*(0.45)</f>
        <v>4919.6565000000001</v>
      </c>
      <c r="I343" s="49" t="s">
        <v>19</v>
      </c>
      <c r="J343" s="35">
        <f>J336</f>
        <v>71.900000000000006</v>
      </c>
      <c r="K343" s="36">
        <f>K336</f>
        <v>36.5</v>
      </c>
      <c r="L343" s="37">
        <f>L336</f>
        <v>26.6</v>
      </c>
      <c r="M343" s="109">
        <f>M336</f>
        <v>604</v>
      </c>
    </row>
    <row r="344" spans="1:13" ht="25" customHeight="1">
      <c r="A344" s="39"/>
      <c r="B344" s="73"/>
      <c r="C344" s="41" t="s">
        <v>58</v>
      </c>
      <c r="D344" s="42" t="s">
        <v>59</v>
      </c>
      <c r="E344" s="74">
        <v>10689.624000000002</v>
      </c>
      <c r="F344" s="176">
        <v>4810.3330000000005</v>
      </c>
      <c r="G344" s="198">
        <f>G325*(1+25%)</f>
        <v>10932.57</v>
      </c>
      <c r="H344" s="199">
        <f t="shared" si="109"/>
        <v>4919.6565000000001</v>
      </c>
      <c r="I344" s="44" t="s">
        <v>19</v>
      </c>
      <c r="J344" s="136"/>
      <c r="K344" s="137"/>
      <c r="L344" s="138"/>
      <c r="M344" s="185"/>
    </row>
    <row r="345" spans="1:13" ht="25" customHeight="1" thickBot="1">
      <c r="A345" s="50"/>
      <c r="B345" s="81"/>
      <c r="C345" s="180" t="s">
        <v>62</v>
      </c>
      <c r="D345" s="181"/>
      <c r="E345" s="186"/>
      <c r="F345" s="187"/>
      <c r="G345" s="200">
        <f>G325*(1+30%)</f>
        <v>11369.872800000001</v>
      </c>
      <c r="H345" s="201">
        <f t="shared" si="109"/>
        <v>5116.4427600000008</v>
      </c>
      <c r="I345" s="98"/>
      <c r="J345" s="85">
        <f t="shared" ref="J345:M345" si="110">J343</f>
        <v>71.900000000000006</v>
      </c>
      <c r="K345" s="82">
        <f t="shared" si="110"/>
        <v>36.5</v>
      </c>
      <c r="L345" s="83">
        <f t="shared" si="110"/>
        <v>26.6</v>
      </c>
      <c r="M345" s="86">
        <f t="shared" si="110"/>
        <v>604</v>
      </c>
    </row>
    <row r="346" spans="1:13" ht="25" customHeight="1">
      <c r="A346" s="27"/>
      <c r="B346" s="110" t="s">
        <v>406</v>
      </c>
      <c r="C346" s="58" t="s">
        <v>17</v>
      </c>
      <c r="D346" s="59" t="s">
        <v>820</v>
      </c>
      <c r="E346" s="62">
        <v>6316.2000000000007</v>
      </c>
      <c r="F346" s="174">
        <v>2842.2900000000004</v>
      </c>
      <c r="G346" s="206">
        <f>5490</f>
        <v>5490</v>
      </c>
      <c r="H346" s="207">
        <f t="shared" ref="H346:H363" si="111">G346*(0.45)</f>
        <v>2470.5</v>
      </c>
      <c r="I346" s="189" t="s">
        <v>257</v>
      </c>
      <c r="J346" s="63">
        <v>63</v>
      </c>
      <c r="K346" s="60">
        <v>33.5</v>
      </c>
      <c r="L346" s="61">
        <v>27.75</v>
      </c>
      <c r="M346" s="111">
        <v>560.1</v>
      </c>
    </row>
    <row r="347" spans="1:13" ht="25" customHeight="1">
      <c r="A347" s="39"/>
      <c r="B347" s="112" t="s">
        <v>20</v>
      </c>
      <c r="C347" s="66" t="s">
        <v>34</v>
      </c>
      <c r="D347" s="67" t="s">
        <v>821</v>
      </c>
      <c r="E347" s="70">
        <v>6947.8200000000006</v>
      </c>
      <c r="F347" s="175">
        <v>3126.5190000000002</v>
      </c>
      <c r="G347" s="196">
        <f>E347*(1+15%)</f>
        <v>7989.9930000000004</v>
      </c>
      <c r="H347" s="197">
        <f t="shared" si="111"/>
        <v>3595.4968500000004</v>
      </c>
      <c r="I347" s="190" t="s">
        <v>257</v>
      </c>
      <c r="J347" s="71">
        <f t="shared" ref="J347:M362" si="112">J346</f>
        <v>63</v>
      </c>
      <c r="K347" s="68">
        <f t="shared" si="112"/>
        <v>33.5</v>
      </c>
      <c r="L347" s="69">
        <f t="shared" si="112"/>
        <v>27.75</v>
      </c>
      <c r="M347" s="113">
        <f t="shared" si="112"/>
        <v>560.1</v>
      </c>
    </row>
    <row r="348" spans="1:13" ht="25" customHeight="1">
      <c r="A348" s="39"/>
      <c r="B348" s="112"/>
      <c r="C348" s="41" t="s">
        <v>42</v>
      </c>
      <c r="D348" s="42" t="s">
        <v>822</v>
      </c>
      <c r="E348" s="74">
        <v>7579.4400000000005</v>
      </c>
      <c r="F348" s="176">
        <v>3410.748</v>
      </c>
      <c r="G348" s="196">
        <f>E347*(1+15%)</f>
        <v>7989.9930000000004</v>
      </c>
      <c r="H348" s="197">
        <f t="shared" si="111"/>
        <v>3595.4968500000004</v>
      </c>
      <c r="I348" s="44" t="s">
        <v>19</v>
      </c>
      <c r="J348" s="46">
        <f t="shared" si="112"/>
        <v>63</v>
      </c>
      <c r="K348" s="47">
        <f t="shared" si="112"/>
        <v>33.5</v>
      </c>
      <c r="L348" s="48">
        <f t="shared" si="112"/>
        <v>27.75</v>
      </c>
      <c r="M348" s="88">
        <f t="shared" si="112"/>
        <v>560.1</v>
      </c>
    </row>
    <row r="349" spans="1:13" ht="25" customHeight="1">
      <c r="A349" s="39"/>
      <c r="B349" s="112" t="s">
        <v>410</v>
      </c>
      <c r="C349" s="41" t="s">
        <v>538</v>
      </c>
      <c r="D349" s="42" t="s">
        <v>823</v>
      </c>
      <c r="E349" s="74">
        <v>7579.4400000000005</v>
      </c>
      <c r="F349" s="176">
        <v>3410.748</v>
      </c>
      <c r="G349" s="196">
        <f>E347*(1+15%)</f>
        <v>7989.9930000000004</v>
      </c>
      <c r="H349" s="197">
        <f t="shared" si="111"/>
        <v>3595.4968500000004</v>
      </c>
      <c r="I349" s="44" t="s">
        <v>19</v>
      </c>
      <c r="J349" s="46">
        <f t="shared" si="112"/>
        <v>63</v>
      </c>
      <c r="K349" s="47">
        <f t="shared" si="112"/>
        <v>33.5</v>
      </c>
      <c r="L349" s="48">
        <f t="shared" si="112"/>
        <v>27.75</v>
      </c>
      <c r="M349" s="88">
        <f t="shared" si="112"/>
        <v>560.1</v>
      </c>
    </row>
    <row r="350" spans="1:13" ht="25" customHeight="1">
      <c r="A350" s="39"/>
      <c r="B350" s="112"/>
      <c r="C350" s="41" t="s">
        <v>32</v>
      </c>
      <c r="D350" s="42" t="s">
        <v>824</v>
      </c>
      <c r="E350" s="74">
        <v>7579.4400000000005</v>
      </c>
      <c r="F350" s="176">
        <v>3410.748</v>
      </c>
      <c r="G350" s="196">
        <f>E347*(115%)</f>
        <v>7989.9930000000004</v>
      </c>
      <c r="H350" s="197">
        <f t="shared" si="111"/>
        <v>3595.4968500000004</v>
      </c>
      <c r="I350" s="44" t="s">
        <v>19</v>
      </c>
      <c r="J350" s="46">
        <f t="shared" si="112"/>
        <v>63</v>
      </c>
      <c r="K350" s="47">
        <f t="shared" si="112"/>
        <v>33.5</v>
      </c>
      <c r="L350" s="48">
        <f t="shared" si="112"/>
        <v>27.75</v>
      </c>
      <c r="M350" s="88">
        <f t="shared" si="112"/>
        <v>560.1</v>
      </c>
    </row>
    <row r="351" spans="1:13" ht="25" customHeight="1">
      <c r="A351" s="39"/>
      <c r="B351" s="112"/>
      <c r="C351" s="41" t="s">
        <v>30</v>
      </c>
      <c r="D351" s="42" t="s">
        <v>825</v>
      </c>
      <c r="E351" s="74">
        <v>7579.4400000000005</v>
      </c>
      <c r="F351" s="176">
        <v>3410.748</v>
      </c>
      <c r="G351" s="196">
        <f>E347*(115%)</f>
        <v>7989.9930000000004</v>
      </c>
      <c r="H351" s="197">
        <f t="shared" si="111"/>
        <v>3595.4968500000004</v>
      </c>
      <c r="I351" s="44" t="s">
        <v>19</v>
      </c>
      <c r="J351" s="46">
        <f t="shared" si="112"/>
        <v>63</v>
      </c>
      <c r="K351" s="47">
        <f t="shared" si="112"/>
        <v>33.5</v>
      </c>
      <c r="L351" s="48">
        <f t="shared" si="112"/>
        <v>27.75</v>
      </c>
      <c r="M351" s="88">
        <f t="shared" si="112"/>
        <v>560.1</v>
      </c>
    </row>
    <row r="352" spans="1:13" ht="25" customHeight="1">
      <c r="A352" s="39"/>
      <c r="B352" s="112"/>
      <c r="C352" s="41" t="s">
        <v>40</v>
      </c>
      <c r="D352" s="42" t="s">
        <v>826</v>
      </c>
      <c r="E352" s="74">
        <v>7579.4400000000005</v>
      </c>
      <c r="F352" s="176">
        <v>3410.748</v>
      </c>
      <c r="G352" s="196">
        <f>E347*(115%)</f>
        <v>7989.9930000000004</v>
      </c>
      <c r="H352" s="197">
        <f t="shared" si="111"/>
        <v>3595.4968500000004</v>
      </c>
      <c r="I352" s="44" t="s">
        <v>19</v>
      </c>
      <c r="J352" s="46">
        <f t="shared" si="112"/>
        <v>63</v>
      </c>
      <c r="K352" s="47">
        <f t="shared" si="112"/>
        <v>33.5</v>
      </c>
      <c r="L352" s="48">
        <f t="shared" si="112"/>
        <v>27.75</v>
      </c>
      <c r="M352" s="88">
        <f t="shared" si="112"/>
        <v>560.1</v>
      </c>
    </row>
    <row r="353" spans="1:13" ht="25" customHeight="1">
      <c r="A353" s="39"/>
      <c r="B353" s="112"/>
      <c r="C353" s="41" t="s">
        <v>21</v>
      </c>
      <c r="D353" s="42" t="s">
        <v>408</v>
      </c>
      <c r="E353" s="74">
        <v>7579.4400000000005</v>
      </c>
      <c r="F353" s="176">
        <v>3410.748</v>
      </c>
      <c r="G353" s="196">
        <f>E347*(115%)</f>
        <v>7989.9930000000004</v>
      </c>
      <c r="H353" s="197">
        <f t="shared" si="111"/>
        <v>3595.4968500000004</v>
      </c>
      <c r="I353" s="44" t="s">
        <v>19</v>
      </c>
      <c r="J353" s="46">
        <f t="shared" si="112"/>
        <v>63</v>
      </c>
      <c r="K353" s="47">
        <f t="shared" si="112"/>
        <v>33.5</v>
      </c>
      <c r="L353" s="48">
        <f t="shared" si="112"/>
        <v>27.75</v>
      </c>
      <c r="M353" s="88">
        <f t="shared" si="112"/>
        <v>560.1</v>
      </c>
    </row>
    <row r="354" spans="1:13" ht="25" customHeight="1">
      <c r="A354" s="39"/>
      <c r="B354" s="112"/>
      <c r="C354" s="41" t="s">
        <v>543</v>
      </c>
      <c r="D354" s="42" t="s">
        <v>827</v>
      </c>
      <c r="E354" s="74">
        <v>7579.4400000000005</v>
      </c>
      <c r="F354" s="176">
        <v>3410.748</v>
      </c>
      <c r="G354" s="196">
        <f>E347*(115%)</f>
        <v>7989.9930000000004</v>
      </c>
      <c r="H354" s="197">
        <f t="shared" si="111"/>
        <v>3595.4968500000004</v>
      </c>
      <c r="I354" s="44" t="s">
        <v>19</v>
      </c>
      <c r="J354" s="46">
        <f t="shared" si="112"/>
        <v>63</v>
      </c>
      <c r="K354" s="47">
        <f t="shared" si="112"/>
        <v>33.5</v>
      </c>
      <c r="L354" s="48">
        <f t="shared" si="112"/>
        <v>27.75</v>
      </c>
      <c r="M354" s="88">
        <f t="shared" si="112"/>
        <v>560.1</v>
      </c>
    </row>
    <row r="355" spans="1:13" ht="25" customHeight="1">
      <c r="A355" s="39"/>
      <c r="B355" s="112"/>
      <c r="C355" s="41" t="s">
        <v>23</v>
      </c>
      <c r="D355" s="42" t="s">
        <v>828</v>
      </c>
      <c r="E355" s="74">
        <v>7579.4400000000005</v>
      </c>
      <c r="F355" s="176">
        <v>3410.748</v>
      </c>
      <c r="G355" s="196">
        <f>E347*(115%)</f>
        <v>7989.9930000000004</v>
      </c>
      <c r="H355" s="197">
        <f t="shared" si="111"/>
        <v>3595.4968500000004</v>
      </c>
      <c r="I355" s="44" t="s">
        <v>19</v>
      </c>
      <c r="J355" s="46">
        <f t="shared" si="112"/>
        <v>63</v>
      </c>
      <c r="K355" s="47">
        <f t="shared" si="112"/>
        <v>33.5</v>
      </c>
      <c r="L355" s="48">
        <f t="shared" si="112"/>
        <v>27.75</v>
      </c>
      <c r="M355" s="88">
        <f t="shared" si="112"/>
        <v>560.1</v>
      </c>
    </row>
    <row r="356" spans="1:13" ht="25" customHeight="1">
      <c r="A356" s="39"/>
      <c r="B356" s="112"/>
      <c r="C356" s="41" t="s">
        <v>546</v>
      </c>
      <c r="D356" s="42" t="s">
        <v>829</v>
      </c>
      <c r="E356" s="74">
        <v>7579.4400000000005</v>
      </c>
      <c r="F356" s="176">
        <v>3410.748</v>
      </c>
      <c r="G356" s="196">
        <f>E347*(115%)</f>
        <v>7989.9930000000004</v>
      </c>
      <c r="H356" s="197">
        <f t="shared" si="111"/>
        <v>3595.4968500000004</v>
      </c>
      <c r="I356" s="44" t="s">
        <v>19</v>
      </c>
      <c r="J356" s="46">
        <f t="shared" si="112"/>
        <v>63</v>
      </c>
      <c r="K356" s="47">
        <f t="shared" si="112"/>
        <v>33.5</v>
      </c>
      <c r="L356" s="48">
        <f t="shared" si="112"/>
        <v>27.75</v>
      </c>
      <c r="M356" s="88">
        <f t="shared" si="112"/>
        <v>560.1</v>
      </c>
    </row>
    <row r="357" spans="1:13" ht="25" customHeight="1">
      <c r="A357" s="39"/>
      <c r="B357" s="112"/>
      <c r="C357" s="41" t="s">
        <v>44</v>
      </c>
      <c r="D357" s="42" t="s">
        <v>830</v>
      </c>
      <c r="E357" s="74">
        <v>7579.4400000000005</v>
      </c>
      <c r="F357" s="176">
        <v>3410.748</v>
      </c>
      <c r="G357" s="196">
        <f>E347*(115%)</f>
        <v>7989.9930000000004</v>
      </c>
      <c r="H357" s="197">
        <f t="shared" si="111"/>
        <v>3595.4968500000004</v>
      </c>
      <c r="I357" s="44" t="s">
        <v>19</v>
      </c>
      <c r="J357" s="46">
        <f t="shared" si="112"/>
        <v>63</v>
      </c>
      <c r="K357" s="47">
        <f t="shared" si="112"/>
        <v>33.5</v>
      </c>
      <c r="L357" s="48">
        <f t="shared" si="112"/>
        <v>27.75</v>
      </c>
      <c r="M357" s="88">
        <f t="shared" si="112"/>
        <v>560.1</v>
      </c>
    </row>
    <row r="358" spans="1:13" ht="25" customHeight="1">
      <c r="A358" s="39"/>
      <c r="B358" s="112"/>
      <c r="C358" s="41" t="str">
        <f t="shared" ref="C358:C363" si="113">C337</f>
        <v>Plaster Pink</v>
      </c>
      <c r="D358" s="42" t="s">
        <v>831</v>
      </c>
      <c r="E358" s="74">
        <v>7579.4400000000005</v>
      </c>
      <c r="F358" s="176">
        <v>3410.748</v>
      </c>
      <c r="G358" s="196">
        <f>E347*(115%)</f>
        <v>7989.9930000000004</v>
      </c>
      <c r="H358" s="197">
        <f t="shared" si="111"/>
        <v>3595.4968500000004</v>
      </c>
      <c r="I358" s="44" t="s">
        <v>19</v>
      </c>
      <c r="J358" s="46">
        <f t="shared" si="112"/>
        <v>63</v>
      </c>
      <c r="K358" s="47">
        <f t="shared" si="112"/>
        <v>33.5</v>
      </c>
      <c r="L358" s="48">
        <f t="shared" si="112"/>
        <v>27.75</v>
      </c>
      <c r="M358" s="88">
        <f t="shared" si="112"/>
        <v>560.1</v>
      </c>
    </row>
    <row r="359" spans="1:13" ht="25" customHeight="1">
      <c r="A359" s="39"/>
      <c r="B359" s="112"/>
      <c r="C359" s="41" t="str">
        <f t="shared" si="113"/>
        <v>Midnight Blue</v>
      </c>
      <c r="D359" s="42" t="s">
        <v>832</v>
      </c>
      <c r="E359" s="74">
        <v>7579.4400000000005</v>
      </c>
      <c r="F359" s="176">
        <v>3410.748</v>
      </c>
      <c r="G359" s="196">
        <f>E347*(115%)</f>
        <v>7989.9930000000004</v>
      </c>
      <c r="H359" s="197">
        <f t="shared" si="111"/>
        <v>3595.4968500000004</v>
      </c>
      <c r="I359" s="44" t="s">
        <v>19</v>
      </c>
      <c r="J359" s="46">
        <f t="shared" si="112"/>
        <v>63</v>
      </c>
      <c r="K359" s="47">
        <f t="shared" si="112"/>
        <v>33.5</v>
      </c>
      <c r="L359" s="48">
        <f t="shared" si="112"/>
        <v>27.75</v>
      </c>
      <c r="M359" s="88">
        <f t="shared" si="112"/>
        <v>560.1</v>
      </c>
    </row>
    <row r="360" spans="1:13" ht="25" customHeight="1">
      <c r="A360" s="39"/>
      <c r="B360" s="112"/>
      <c r="C360" s="41" t="str">
        <f t="shared" si="113"/>
        <v>Olive Green</v>
      </c>
      <c r="D360" s="42" t="s">
        <v>833</v>
      </c>
      <c r="E360" s="74">
        <v>7579.4400000000005</v>
      </c>
      <c r="F360" s="176">
        <v>3410.748</v>
      </c>
      <c r="G360" s="196">
        <f>E347*(115%)</f>
        <v>7989.9930000000004</v>
      </c>
      <c r="H360" s="197">
        <f t="shared" si="111"/>
        <v>3595.4968500000004</v>
      </c>
      <c r="I360" s="44" t="s">
        <v>19</v>
      </c>
      <c r="J360" s="46">
        <f t="shared" si="112"/>
        <v>63</v>
      </c>
      <c r="K360" s="47">
        <f t="shared" si="112"/>
        <v>33.5</v>
      </c>
      <c r="L360" s="48">
        <f t="shared" si="112"/>
        <v>27.75</v>
      </c>
      <c r="M360" s="88">
        <f t="shared" si="112"/>
        <v>560.1</v>
      </c>
    </row>
    <row r="361" spans="1:13" ht="25" customHeight="1">
      <c r="A361" s="39"/>
      <c r="B361" s="112"/>
      <c r="C361" s="41" t="str">
        <f t="shared" si="113"/>
        <v>Forest Green</v>
      </c>
      <c r="D361" s="42" t="s">
        <v>834</v>
      </c>
      <c r="E361" s="74">
        <v>7579.4400000000005</v>
      </c>
      <c r="F361" s="176">
        <v>3410.748</v>
      </c>
      <c r="G361" s="196">
        <f>E347*(115%)</f>
        <v>7989.9930000000004</v>
      </c>
      <c r="H361" s="197">
        <f t="shared" si="111"/>
        <v>3595.4968500000004</v>
      </c>
      <c r="I361" s="44" t="s">
        <v>19</v>
      </c>
      <c r="J361" s="46">
        <f t="shared" si="112"/>
        <v>63</v>
      </c>
      <c r="K361" s="47">
        <f t="shared" si="112"/>
        <v>33.5</v>
      </c>
      <c r="L361" s="48">
        <f t="shared" si="112"/>
        <v>27.75</v>
      </c>
      <c r="M361" s="88">
        <f t="shared" si="112"/>
        <v>560.1</v>
      </c>
    </row>
    <row r="362" spans="1:13" ht="25" customHeight="1">
      <c r="A362" s="39"/>
      <c r="B362" s="112"/>
      <c r="C362" s="41" t="str">
        <f t="shared" si="113"/>
        <v>Leather</v>
      </c>
      <c r="D362" s="42" t="s">
        <v>835</v>
      </c>
      <c r="E362" s="74">
        <v>7579.4400000000005</v>
      </c>
      <c r="F362" s="176">
        <v>3410.748</v>
      </c>
      <c r="G362" s="196">
        <f>E347*(115%)</f>
        <v>7989.9930000000004</v>
      </c>
      <c r="H362" s="197">
        <f t="shared" si="111"/>
        <v>3595.4968500000004</v>
      </c>
      <c r="I362" s="44" t="s">
        <v>19</v>
      </c>
      <c r="J362" s="46">
        <f t="shared" si="112"/>
        <v>63</v>
      </c>
      <c r="K362" s="47">
        <f t="shared" si="112"/>
        <v>33.5</v>
      </c>
      <c r="L362" s="48">
        <f t="shared" si="112"/>
        <v>27.75</v>
      </c>
      <c r="M362" s="88">
        <f t="shared" si="112"/>
        <v>560.1</v>
      </c>
    </row>
    <row r="363" spans="1:13" ht="25" customHeight="1">
      <c r="A363" s="39"/>
      <c r="B363" s="112"/>
      <c r="C363" s="41" t="str">
        <f t="shared" si="113"/>
        <v>Brick</v>
      </c>
      <c r="D363" s="42" t="s">
        <v>836</v>
      </c>
      <c r="E363" s="74">
        <v>7579.4400000000005</v>
      </c>
      <c r="F363" s="176">
        <v>3410.748</v>
      </c>
      <c r="G363" s="196">
        <f>E347*(115%)</f>
        <v>7989.9930000000004</v>
      </c>
      <c r="H363" s="197">
        <f t="shared" si="111"/>
        <v>3595.4968500000004</v>
      </c>
      <c r="I363" s="44" t="s">
        <v>19</v>
      </c>
      <c r="J363" s="46">
        <f t="shared" ref="J363:M363" si="114">J362</f>
        <v>63</v>
      </c>
      <c r="K363" s="47">
        <f t="shared" si="114"/>
        <v>33.5</v>
      </c>
      <c r="L363" s="48">
        <f t="shared" si="114"/>
        <v>27.75</v>
      </c>
      <c r="M363" s="88">
        <f t="shared" si="114"/>
        <v>560.1</v>
      </c>
    </row>
    <row r="364" spans="1:13" ht="25" customHeight="1">
      <c r="A364" s="39"/>
      <c r="B364" s="112"/>
      <c r="C364" s="105" t="s">
        <v>60</v>
      </c>
      <c r="D364" s="42" t="s">
        <v>59</v>
      </c>
      <c r="E364" s="74">
        <v>8337.384</v>
      </c>
      <c r="F364" s="176">
        <v>3751.8250000000003</v>
      </c>
      <c r="G364" s="198">
        <f>G349*(1+10%)</f>
        <v>8788.9923000000017</v>
      </c>
      <c r="H364" s="199">
        <f t="shared" ref="H364:H366" si="115">G364*(0.45)</f>
        <v>3955.0465350000009</v>
      </c>
      <c r="I364" s="44" t="s">
        <v>19</v>
      </c>
      <c r="J364" s="35">
        <f>J357</f>
        <v>63</v>
      </c>
      <c r="K364" s="36">
        <f>K357</f>
        <v>33.5</v>
      </c>
      <c r="L364" s="37">
        <f>L357</f>
        <v>27.75</v>
      </c>
      <c r="M364" s="38">
        <f>M357</f>
        <v>560.1</v>
      </c>
    </row>
    <row r="365" spans="1:13" ht="25" customHeight="1">
      <c r="A365" s="39"/>
      <c r="B365" s="112"/>
      <c r="C365" s="41" t="s">
        <v>58</v>
      </c>
      <c r="D365" s="42" t="s">
        <v>59</v>
      </c>
      <c r="E365" s="74">
        <v>8337.384</v>
      </c>
      <c r="F365" s="176">
        <v>3751.8250000000003</v>
      </c>
      <c r="G365" s="198">
        <f>G349*(1+10%)</f>
        <v>8788.9923000000017</v>
      </c>
      <c r="H365" s="199">
        <f t="shared" si="115"/>
        <v>3955.0465350000009</v>
      </c>
      <c r="I365" s="44" t="s">
        <v>19</v>
      </c>
      <c r="J365" s="136"/>
      <c r="K365" s="137"/>
      <c r="L365" s="138"/>
      <c r="M365" s="184"/>
    </row>
    <row r="366" spans="1:13" ht="25" customHeight="1" thickBot="1">
      <c r="A366" s="50"/>
      <c r="B366" s="114"/>
      <c r="C366" s="180" t="s">
        <v>62</v>
      </c>
      <c r="D366" s="181"/>
      <c r="E366" s="186"/>
      <c r="F366" s="187"/>
      <c r="G366" s="200">
        <f>G349*(1+20%)</f>
        <v>9587.9915999999994</v>
      </c>
      <c r="H366" s="201">
        <f t="shared" si="115"/>
        <v>4314.5962199999994</v>
      </c>
      <c r="I366" s="98"/>
      <c r="J366" s="85">
        <f>J364</f>
        <v>63</v>
      </c>
      <c r="K366" s="82">
        <f>K364</f>
        <v>33.5</v>
      </c>
      <c r="L366" s="83">
        <f>L364</f>
        <v>27.75</v>
      </c>
      <c r="M366" s="89">
        <f>M364</f>
        <v>560.1</v>
      </c>
    </row>
    <row r="367" spans="1:13" ht="25" customHeight="1">
      <c r="A367" s="27"/>
      <c r="B367" s="167" t="s">
        <v>427</v>
      </c>
      <c r="C367" s="28" t="s">
        <v>17</v>
      </c>
      <c r="D367" s="29" t="s">
        <v>837</v>
      </c>
      <c r="E367" s="33">
        <v>9783.84</v>
      </c>
      <c r="F367" s="188">
        <v>4402.7280000000001</v>
      </c>
      <c r="G367" s="194">
        <f>E367*(1+8%)</f>
        <v>10566.547200000001</v>
      </c>
      <c r="H367" s="195">
        <f t="shared" ref="H367:H384" si="116">G367*(0.45)</f>
        <v>4754.9462400000002</v>
      </c>
      <c r="I367" s="34" t="s">
        <v>19</v>
      </c>
      <c r="J367" s="30">
        <v>77</v>
      </c>
      <c r="K367" s="31">
        <v>44.25</v>
      </c>
      <c r="L367" s="32">
        <v>29.25</v>
      </c>
      <c r="M367" s="87">
        <v>584.29999999999995</v>
      </c>
    </row>
    <row r="368" spans="1:13" ht="25" customHeight="1">
      <c r="A368" s="39"/>
      <c r="B368" s="40" t="s">
        <v>20</v>
      </c>
      <c r="C368" s="41" t="s">
        <v>34</v>
      </c>
      <c r="D368" s="42" t="s">
        <v>838</v>
      </c>
      <c r="E368" s="43">
        <v>9783.84</v>
      </c>
      <c r="F368" s="176">
        <v>4402.7280000000001</v>
      </c>
      <c r="G368" s="196">
        <f>G367*(1+8%)</f>
        <v>11411.870976000002</v>
      </c>
      <c r="H368" s="197">
        <f t="shared" si="116"/>
        <v>5135.3419392000014</v>
      </c>
      <c r="I368" s="44" t="s">
        <v>19</v>
      </c>
      <c r="J368" s="46">
        <f t="shared" ref="J368:J384" si="117">J367</f>
        <v>77</v>
      </c>
      <c r="K368" s="47">
        <f t="shared" ref="K368:K384" si="118">K367</f>
        <v>44.25</v>
      </c>
      <c r="L368" s="48">
        <f t="shared" ref="L368:L384" si="119">L367</f>
        <v>29.25</v>
      </c>
      <c r="M368" s="88">
        <f t="shared" ref="M368:M384" si="120">M367</f>
        <v>584.29999999999995</v>
      </c>
    </row>
    <row r="369" spans="1:13" ht="25" customHeight="1">
      <c r="A369" s="39"/>
      <c r="B369" s="40"/>
      <c r="C369" s="41" t="s">
        <v>42</v>
      </c>
      <c r="D369" s="42" t="s">
        <v>839</v>
      </c>
      <c r="E369" s="43">
        <v>9783.84</v>
      </c>
      <c r="F369" s="176">
        <v>4402.7280000000001</v>
      </c>
      <c r="G369" s="196">
        <f>G367*(1+8%)</f>
        <v>11411.870976000002</v>
      </c>
      <c r="H369" s="197">
        <f t="shared" si="116"/>
        <v>5135.3419392000014</v>
      </c>
      <c r="I369" s="44" t="s">
        <v>19</v>
      </c>
      <c r="J369" s="46">
        <f t="shared" si="117"/>
        <v>77</v>
      </c>
      <c r="K369" s="47">
        <f t="shared" si="118"/>
        <v>44.25</v>
      </c>
      <c r="L369" s="48">
        <f t="shared" si="119"/>
        <v>29.25</v>
      </c>
      <c r="M369" s="88">
        <f t="shared" si="120"/>
        <v>584.29999999999995</v>
      </c>
    </row>
    <row r="370" spans="1:13" ht="25" customHeight="1">
      <c r="A370" s="39"/>
      <c r="B370" s="40" t="s">
        <v>431</v>
      </c>
      <c r="C370" s="41" t="s">
        <v>538</v>
      </c>
      <c r="D370" s="42" t="s">
        <v>840</v>
      </c>
      <c r="E370" s="43">
        <v>9783.84</v>
      </c>
      <c r="F370" s="176">
        <v>4402.7280000000001</v>
      </c>
      <c r="G370" s="196">
        <f>G367*(1+8%)</f>
        <v>11411.870976000002</v>
      </c>
      <c r="H370" s="197">
        <f t="shared" si="116"/>
        <v>5135.3419392000014</v>
      </c>
      <c r="I370" s="44" t="s">
        <v>19</v>
      </c>
      <c r="J370" s="46">
        <f t="shared" si="117"/>
        <v>77</v>
      </c>
      <c r="K370" s="47">
        <f t="shared" si="118"/>
        <v>44.25</v>
      </c>
      <c r="L370" s="48">
        <f t="shared" si="119"/>
        <v>29.25</v>
      </c>
      <c r="M370" s="88">
        <f t="shared" si="120"/>
        <v>584.29999999999995</v>
      </c>
    </row>
    <row r="371" spans="1:13" ht="25" customHeight="1">
      <c r="A371" s="39"/>
      <c r="B371" s="40"/>
      <c r="C371" s="41" t="s">
        <v>32</v>
      </c>
      <c r="D371" s="42" t="s">
        <v>841</v>
      </c>
      <c r="E371" s="43">
        <v>9783.84</v>
      </c>
      <c r="F371" s="176">
        <v>4402.7280000000001</v>
      </c>
      <c r="G371" s="196">
        <f>G367*(1+8%)</f>
        <v>11411.870976000002</v>
      </c>
      <c r="H371" s="197">
        <f t="shared" si="116"/>
        <v>5135.3419392000014</v>
      </c>
      <c r="I371" s="44" t="s">
        <v>19</v>
      </c>
      <c r="J371" s="46">
        <f t="shared" si="117"/>
        <v>77</v>
      </c>
      <c r="K371" s="47">
        <f t="shared" si="118"/>
        <v>44.25</v>
      </c>
      <c r="L371" s="48">
        <f t="shared" si="119"/>
        <v>29.25</v>
      </c>
      <c r="M371" s="88">
        <f t="shared" si="120"/>
        <v>584.29999999999995</v>
      </c>
    </row>
    <row r="372" spans="1:13" ht="25" customHeight="1">
      <c r="A372" s="39"/>
      <c r="B372" s="40"/>
      <c r="C372" s="41" t="s">
        <v>30</v>
      </c>
      <c r="D372" s="42" t="s">
        <v>842</v>
      </c>
      <c r="E372" s="43">
        <v>9783.84</v>
      </c>
      <c r="F372" s="176">
        <v>4402.7280000000001</v>
      </c>
      <c r="G372" s="196">
        <f>G367*(1+8%)</f>
        <v>11411.870976000002</v>
      </c>
      <c r="H372" s="197">
        <f t="shared" si="116"/>
        <v>5135.3419392000014</v>
      </c>
      <c r="I372" s="44" t="s">
        <v>19</v>
      </c>
      <c r="J372" s="46">
        <f t="shared" si="117"/>
        <v>77</v>
      </c>
      <c r="K372" s="47">
        <f t="shared" si="118"/>
        <v>44.25</v>
      </c>
      <c r="L372" s="48">
        <f t="shared" si="119"/>
        <v>29.25</v>
      </c>
      <c r="M372" s="88">
        <f t="shared" si="120"/>
        <v>584.29999999999995</v>
      </c>
    </row>
    <row r="373" spans="1:13" ht="25" customHeight="1">
      <c r="A373" s="39"/>
      <c r="B373" s="40"/>
      <c r="C373" s="41" t="s">
        <v>40</v>
      </c>
      <c r="D373" s="42" t="s">
        <v>843</v>
      </c>
      <c r="E373" s="43">
        <v>9783.84</v>
      </c>
      <c r="F373" s="176">
        <v>4402.7280000000001</v>
      </c>
      <c r="G373" s="196">
        <f>G367*(1+8%)</f>
        <v>11411.870976000002</v>
      </c>
      <c r="H373" s="197">
        <f t="shared" si="116"/>
        <v>5135.3419392000014</v>
      </c>
      <c r="I373" s="44" t="s">
        <v>19</v>
      </c>
      <c r="J373" s="46">
        <f t="shared" si="117"/>
        <v>77</v>
      </c>
      <c r="K373" s="47">
        <f t="shared" si="118"/>
        <v>44.25</v>
      </c>
      <c r="L373" s="48">
        <f t="shared" si="119"/>
        <v>29.25</v>
      </c>
      <c r="M373" s="88">
        <f t="shared" si="120"/>
        <v>584.29999999999995</v>
      </c>
    </row>
    <row r="374" spans="1:13" ht="25" customHeight="1">
      <c r="A374" s="39"/>
      <c r="B374" s="40"/>
      <c r="C374" s="41" t="s">
        <v>21</v>
      </c>
      <c r="D374" s="42" t="s">
        <v>429</v>
      </c>
      <c r="E374" s="43">
        <v>9783.84</v>
      </c>
      <c r="F374" s="176">
        <v>4402.7280000000001</v>
      </c>
      <c r="G374" s="196">
        <f>G367*(1+8%)</f>
        <v>11411.870976000002</v>
      </c>
      <c r="H374" s="197">
        <f t="shared" si="116"/>
        <v>5135.3419392000014</v>
      </c>
      <c r="I374" s="44" t="s">
        <v>19</v>
      </c>
      <c r="J374" s="46">
        <f t="shared" si="117"/>
        <v>77</v>
      </c>
      <c r="K374" s="47">
        <f t="shared" si="118"/>
        <v>44.25</v>
      </c>
      <c r="L374" s="48">
        <f t="shared" si="119"/>
        <v>29.25</v>
      </c>
      <c r="M374" s="88">
        <f t="shared" si="120"/>
        <v>584.29999999999995</v>
      </c>
    </row>
    <row r="375" spans="1:13" ht="25" customHeight="1">
      <c r="A375" s="39"/>
      <c r="B375" s="40"/>
      <c r="C375" s="41" t="s">
        <v>543</v>
      </c>
      <c r="D375" s="42" t="s">
        <v>844</v>
      </c>
      <c r="E375" s="43">
        <v>9783.84</v>
      </c>
      <c r="F375" s="176">
        <v>4402.7280000000001</v>
      </c>
      <c r="G375" s="196">
        <f>G367*(1+8%)</f>
        <v>11411.870976000002</v>
      </c>
      <c r="H375" s="197">
        <f t="shared" si="116"/>
        <v>5135.3419392000014</v>
      </c>
      <c r="I375" s="44" t="s">
        <v>19</v>
      </c>
      <c r="J375" s="46">
        <f t="shared" si="117"/>
        <v>77</v>
      </c>
      <c r="K375" s="47">
        <f t="shared" si="118"/>
        <v>44.25</v>
      </c>
      <c r="L375" s="48">
        <f t="shared" si="119"/>
        <v>29.25</v>
      </c>
      <c r="M375" s="88">
        <f t="shared" si="120"/>
        <v>584.29999999999995</v>
      </c>
    </row>
    <row r="376" spans="1:13" ht="25" customHeight="1">
      <c r="A376" s="39"/>
      <c r="B376" s="40"/>
      <c r="C376" s="41" t="s">
        <v>23</v>
      </c>
      <c r="D376" s="42" t="s">
        <v>845</v>
      </c>
      <c r="E376" s="43">
        <v>9783.84</v>
      </c>
      <c r="F376" s="176">
        <v>4402.7280000000001</v>
      </c>
      <c r="G376" s="196">
        <f>G367*(1+8%)</f>
        <v>11411.870976000002</v>
      </c>
      <c r="H376" s="197">
        <f t="shared" si="116"/>
        <v>5135.3419392000014</v>
      </c>
      <c r="I376" s="44" t="s">
        <v>19</v>
      </c>
      <c r="J376" s="46">
        <f t="shared" si="117"/>
        <v>77</v>
      </c>
      <c r="K376" s="47">
        <f t="shared" si="118"/>
        <v>44.25</v>
      </c>
      <c r="L376" s="48">
        <f t="shared" si="119"/>
        <v>29.25</v>
      </c>
      <c r="M376" s="88">
        <f t="shared" si="120"/>
        <v>584.29999999999995</v>
      </c>
    </row>
    <row r="377" spans="1:13" ht="25" customHeight="1">
      <c r="A377" s="39"/>
      <c r="B377" s="40"/>
      <c r="C377" s="41" t="s">
        <v>546</v>
      </c>
      <c r="D377" s="42" t="s">
        <v>846</v>
      </c>
      <c r="E377" s="43">
        <v>9783.84</v>
      </c>
      <c r="F377" s="176">
        <v>4402.7280000000001</v>
      </c>
      <c r="G377" s="196">
        <f>G367*(1+8%)</f>
        <v>11411.870976000002</v>
      </c>
      <c r="H377" s="197">
        <f t="shared" si="116"/>
        <v>5135.3419392000014</v>
      </c>
      <c r="I377" s="44" t="s">
        <v>19</v>
      </c>
      <c r="J377" s="46">
        <f t="shared" si="117"/>
        <v>77</v>
      </c>
      <c r="K377" s="47">
        <f t="shared" si="118"/>
        <v>44.25</v>
      </c>
      <c r="L377" s="48">
        <f t="shared" si="119"/>
        <v>29.25</v>
      </c>
      <c r="M377" s="88">
        <f t="shared" si="120"/>
        <v>584.29999999999995</v>
      </c>
    </row>
    <row r="378" spans="1:13" ht="25" customHeight="1">
      <c r="A378" s="39"/>
      <c r="B378" s="40"/>
      <c r="C378" s="41" t="s">
        <v>44</v>
      </c>
      <c r="D378" s="42" t="s">
        <v>847</v>
      </c>
      <c r="E378" s="43">
        <v>9783.84</v>
      </c>
      <c r="F378" s="176">
        <v>4402.7280000000001</v>
      </c>
      <c r="G378" s="196">
        <f>G367*(1+8%)</f>
        <v>11411.870976000002</v>
      </c>
      <c r="H378" s="197">
        <f t="shared" si="116"/>
        <v>5135.3419392000014</v>
      </c>
      <c r="I378" s="44" t="s">
        <v>19</v>
      </c>
      <c r="J378" s="46">
        <f t="shared" si="117"/>
        <v>77</v>
      </c>
      <c r="K378" s="47">
        <f t="shared" si="118"/>
        <v>44.25</v>
      </c>
      <c r="L378" s="48">
        <f t="shared" si="119"/>
        <v>29.25</v>
      </c>
      <c r="M378" s="88">
        <f t="shared" si="120"/>
        <v>584.29999999999995</v>
      </c>
    </row>
    <row r="379" spans="1:13" ht="25" customHeight="1">
      <c r="A379" s="39"/>
      <c r="B379" s="40"/>
      <c r="C379" s="41" t="str">
        <f t="shared" ref="C379:C384" si="121">C316</f>
        <v>Plaster Pink</v>
      </c>
      <c r="D379" s="42" t="s">
        <v>848</v>
      </c>
      <c r="E379" s="43">
        <v>9783.84</v>
      </c>
      <c r="F379" s="176">
        <v>4402.7280000000001</v>
      </c>
      <c r="G379" s="196">
        <f>G367*(1+8%)</f>
        <v>11411.870976000002</v>
      </c>
      <c r="H379" s="197">
        <f t="shared" si="116"/>
        <v>5135.3419392000014</v>
      </c>
      <c r="I379" s="44" t="s">
        <v>19</v>
      </c>
      <c r="J379" s="46">
        <f t="shared" si="117"/>
        <v>77</v>
      </c>
      <c r="K379" s="47">
        <f t="shared" si="118"/>
        <v>44.25</v>
      </c>
      <c r="L379" s="48">
        <f t="shared" si="119"/>
        <v>29.25</v>
      </c>
      <c r="M379" s="88">
        <f t="shared" si="120"/>
        <v>584.29999999999995</v>
      </c>
    </row>
    <row r="380" spans="1:13" ht="25" customHeight="1">
      <c r="A380" s="39"/>
      <c r="B380" s="40"/>
      <c r="C380" s="41" t="str">
        <f t="shared" si="121"/>
        <v>Midnight Blue</v>
      </c>
      <c r="D380" s="42" t="s">
        <v>849</v>
      </c>
      <c r="E380" s="43">
        <v>9783.84</v>
      </c>
      <c r="F380" s="176">
        <v>4402.7280000000001</v>
      </c>
      <c r="G380" s="196">
        <f>G367*(1+8%)</f>
        <v>11411.870976000002</v>
      </c>
      <c r="H380" s="197">
        <f t="shared" si="116"/>
        <v>5135.3419392000014</v>
      </c>
      <c r="I380" s="44" t="s">
        <v>19</v>
      </c>
      <c r="J380" s="46">
        <f t="shared" si="117"/>
        <v>77</v>
      </c>
      <c r="K380" s="47">
        <f t="shared" si="118"/>
        <v>44.25</v>
      </c>
      <c r="L380" s="48">
        <f t="shared" si="119"/>
        <v>29.25</v>
      </c>
      <c r="M380" s="88">
        <f t="shared" si="120"/>
        <v>584.29999999999995</v>
      </c>
    </row>
    <row r="381" spans="1:13" ht="25" customHeight="1">
      <c r="A381" s="39"/>
      <c r="B381" s="40"/>
      <c r="C381" s="41" t="str">
        <f t="shared" si="121"/>
        <v>Olive Green</v>
      </c>
      <c r="D381" s="42" t="s">
        <v>850</v>
      </c>
      <c r="E381" s="43">
        <v>9783.84</v>
      </c>
      <c r="F381" s="176">
        <v>4402.7280000000001</v>
      </c>
      <c r="G381" s="196">
        <f>G367*(1+8%)</f>
        <v>11411.870976000002</v>
      </c>
      <c r="H381" s="197">
        <f t="shared" si="116"/>
        <v>5135.3419392000014</v>
      </c>
      <c r="I381" s="44" t="s">
        <v>19</v>
      </c>
      <c r="J381" s="46">
        <f t="shared" si="117"/>
        <v>77</v>
      </c>
      <c r="K381" s="47">
        <f t="shared" si="118"/>
        <v>44.25</v>
      </c>
      <c r="L381" s="48">
        <f t="shared" si="119"/>
        <v>29.25</v>
      </c>
      <c r="M381" s="88">
        <f t="shared" si="120"/>
        <v>584.29999999999995</v>
      </c>
    </row>
    <row r="382" spans="1:13" ht="25" customHeight="1">
      <c r="A382" s="39"/>
      <c r="B382" s="40"/>
      <c r="C382" s="41" t="str">
        <f t="shared" si="121"/>
        <v>Forest Green</v>
      </c>
      <c r="D382" s="42" t="s">
        <v>851</v>
      </c>
      <c r="E382" s="43">
        <v>9783.84</v>
      </c>
      <c r="F382" s="176">
        <v>4402.7280000000001</v>
      </c>
      <c r="G382" s="196">
        <f>G367*(1+8%)</f>
        <v>11411.870976000002</v>
      </c>
      <c r="H382" s="197">
        <f t="shared" si="116"/>
        <v>5135.3419392000014</v>
      </c>
      <c r="I382" s="44" t="s">
        <v>19</v>
      </c>
      <c r="J382" s="46">
        <f t="shared" si="117"/>
        <v>77</v>
      </c>
      <c r="K382" s="47">
        <f t="shared" si="118"/>
        <v>44.25</v>
      </c>
      <c r="L382" s="48">
        <f t="shared" si="119"/>
        <v>29.25</v>
      </c>
      <c r="M382" s="88">
        <f t="shared" si="120"/>
        <v>584.29999999999995</v>
      </c>
    </row>
    <row r="383" spans="1:13" ht="25" customHeight="1">
      <c r="A383" s="39"/>
      <c r="B383" s="40"/>
      <c r="C383" s="41" t="str">
        <f t="shared" si="121"/>
        <v>Leather</v>
      </c>
      <c r="D383" s="42" t="s">
        <v>852</v>
      </c>
      <c r="E383" s="43">
        <v>9783.84</v>
      </c>
      <c r="F383" s="176">
        <v>4402.7280000000001</v>
      </c>
      <c r="G383" s="196">
        <f>G367*(1+8%)</f>
        <v>11411.870976000002</v>
      </c>
      <c r="H383" s="197">
        <f t="shared" si="116"/>
        <v>5135.3419392000014</v>
      </c>
      <c r="I383" s="44" t="s">
        <v>19</v>
      </c>
      <c r="J383" s="46">
        <f t="shared" si="117"/>
        <v>77</v>
      </c>
      <c r="K383" s="47">
        <f t="shared" si="118"/>
        <v>44.25</v>
      </c>
      <c r="L383" s="48">
        <f t="shared" si="119"/>
        <v>29.25</v>
      </c>
      <c r="M383" s="88">
        <f t="shared" si="120"/>
        <v>584.29999999999995</v>
      </c>
    </row>
    <row r="384" spans="1:13" ht="25" customHeight="1">
      <c r="A384" s="39"/>
      <c r="B384" s="40"/>
      <c r="C384" s="41" t="str">
        <f t="shared" si="121"/>
        <v>Brick</v>
      </c>
      <c r="D384" s="42" t="s">
        <v>853</v>
      </c>
      <c r="E384" s="43">
        <v>9783.84</v>
      </c>
      <c r="F384" s="176">
        <v>4402.7280000000001</v>
      </c>
      <c r="G384" s="196">
        <f>G367*(1+8%)</f>
        <v>11411.870976000002</v>
      </c>
      <c r="H384" s="197">
        <f t="shared" si="116"/>
        <v>5135.3419392000014</v>
      </c>
      <c r="I384" s="44" t="s">
        <v>19</v>
      </c>
      <c r="J384" s="46">
        <f t="shared" si="117"/>
        <v>77</v>
      </c>
      <c r="K384" s="47">
        <f t="shared" si="118"/>
        <v>44.25</v>
      </c>
      <c r="L384" s="48">
        <f t="shared" si="119"/>
        <v>29.25</v>
      </c>
      <c r="M384" s="88">
        <f t="shared" si="120"/>
        <v>584.29999999999995</v>
      </c>
    </row>
    <row r="385" spans="1:13" ht="25" customHeight="1">
      <c r="A385" s="39"/>
      <c r="B385" s="40"/>
      <c r="C385" s="41" t="s">
        <v>60</v>
      </c>
      <c r="D385" s="42" t="s">
        <v>59</v>
      </c>
      <c r="E385" s="43">
        <v>10762.224</v>
      </c>
      <c r="F385" s="176">
        <v>4843.0029999999997</v>
      </c>
      <c r="G385" s="198">
        <f>G367*(1+15%)</f>
        <v>12151.529280000001</v>
      </c>
      <c r="H385" s="199">
        <f t="shared" ref="H385:H387" si="122">G385*(0.45)</f>
        <v>5468.1881760000006</v>
      </c>
      <c r="I385" s="49" t="s">
        <v>19</v>
      </c>
      <c r="J385" s="35">
        <f>J378</f>
        <v>77</v>
      </c>
      <c r="K385" s="36">
        <f>K378</f>
        <v>44.25</v>
      </c>
      <c r="L385" s="37">
        <f>L378</f>
        <v>29.25</v>
      </c>
      <c r="M385" s="38">
        <f>M378</f>
        <v>584.29999999999995</v>
      </c>
    </row>
    <row r="386" spans="1:13" ht="25" customHeight="1">
      <c r="A386" s="39"/>
      <c r="B386" s="40"/>
      <c r="C386" s="41" t="s">
        <v>58</v>
      </c>
      <c r="D386" s="42" t="s">
        <v>59</v>
      </c>
      <c r="E386" s="43">
        <v>10762.224</v>
      </c>
      <c r="F386" s="176">
        <v>4843.0029999999997</v>
      </c>
      <c r="G386" s="198">
        <f>G367*(1+15%)</f>
        <v>12151.529280000001</v>
      </c>
      <c r="H386" s="199">
        <f t="shared" si="122"/>
        <v>5468.1881760000006</v>
      </c>
      <c r="I386" s="44" t="s">
        <v>19</v>
      </c>
      <c r="J386" s="136"/>
      <c r="K386" s="137"/>
      <c r="L386" s="138"/>
      <c r="M386" s="184"/>
    </row>
    <row r="387" spans="1:13" ht="25" customHeight="1" thickBot="1">
      <c r="A387" s="50"/>
      <c r="B387" s="90"/>
      <c r="C387" s="180" t="s">
        <v>62</v>
      </c>
      <c r="D387" s="181"/>
      <c r="E387" s="182"/>
      <c r="F387" s="187"/>
      <c r="G387" s="200">
        <f>G367*(1+20%)</f>
        <v>12679.85664</v>
      </c>
      <c r="H387" s="201">
        <f t="shared" si="122"/>
        <v>5705.9354880000001</v>
      </c>
      <c r="I387" s="98"/>
      <c r="J387" s="85">
        <f>J385</f>
        <v>77</v>
      </c>
      <c r="K387" s="82">
        <f>K385</f>
        <v>44.25</v>
      </c>
      <c r="L387" s="83">
        <f>L385</f>
        <v>29.25</v>
      </c>
      <c r="M387" s="89">
        <f>M385</f>
        <v>584.29999999999995</v>
      </c>
    </row>
    <row r="388" spans="1:13" ht="25" customHeight="1">
      <c r="A388" s="115"/>
      <c r="B388" s="170" t="s">
        <v>448</v>
      </c>
      <c r="C388" s="58" t="s">
        <v>17</v>
      </c>
      <c r="D388" s="59" t="s">
        <v>854</v>
      </c>
      <c r="E388" s="62">
        <v>4950</v>
      </c>
      <c r="F388" s="174">
        <f>E388*(0.45)</f>
        <v>2227.5</v>
      </c>
      <c r="G388" s="194">
        <f>E388</f>
        <v>4950</v>
      </c>
      <c r="H388" s="195">
        <f t="shared" ref="H388:H405" si="123">G388*(0.45)</f>
        <v>2227.5</v>
      </c>
      <c r="I388" s="189" t="s">
        <v>65</v>
      </c>
      <c r="J388" s="63">
        <v>64</v>
      </c>
      <c r="K388" s="60">
        <v>36.5</v>
      </c>
      <c r="L388" s="116">
        <v>29</v>
      </c>
      <c r="M388" s="111">
        <v>567</v>
      </c>
    </row>
    <row r="389" spans="1:13" ht="25" customHeight="1">
      <c r="A389" s="117"/>
      <c r="B389" s="118" t="s">
        <v>150</v>
      </c>
      <c r="C389" s="41" t="s">
        <v>34</v>
      </c>
      <c r="D389" s="42" t="s">
        <v>855</v>
      </c>
      <c r="E389" s="74">
        <v>6947.8200000000006</v>
      </c>
      <c r="F389" s="176">
        <v>3126.5190000000002</v>
      </c>
      <c r="G389" s="196">
        <f>E389*(1+15%)</f>
        <v>7989.9930000000004</v>
      </c>
      <c r="H389" s="197">
        <f t="shared" si="123"/>
        <v>3595.4968500000004</v>
      </c>
      <c r="I389" s="44" t="s">
        <v>19</v>
      </c>
      <c r="J389" s="71">
        <v>64</v>
      </c>
      <c r="K389" s="68">
        <v>36.5</v>
      </c>
      <c r="L389" s="119">
        <v>27.6</v>
      </c>
      <c r="M389" s="113">
        <v>567</v>
      </c>
    </row>
    <row r="390" spans="1:13" ht="25" customHeight="1">
      <c r="A390" s="117"/>
      <c r="B390" s="120"/>
      <c r="C390" s="41" t="s">
        <v>42</v>
      </c>
      <c r="D390" s="42" t="s">
        <v>856</v>
      </c>
      <c r="E390" s="74">
        <v>7579.4400000000005</v>
      </c>
      <c r="F390" s="176">
        <v>3410.748</v>
      </c>
      <c r="G390" s="196">
        <f>E389*(1+15%)</f>
        <v>7989.9930000000004</v>
      </c>
      <c r="H390" s="197">
        <f t="shared" si="123"/>
        <v>3595.4968500000004</v>
      </c>
      <c r="I390" s="44" t="s">
        <v>19</v>
      </c>
      <c r="J390" s="46">
        <v>64</v>
      </c>
      <c r="K390" s="47">
        <v>36.5</v>
      </c>
      <c r="L390" s="121">
        <v>27.6</v>
      </c>
      <c r="M390" s="88">
        <v>567</v>
      </c>
    </row>
    <row r="391" spans="1:13" ht="25" customHeight="1">
      <c r="A391" s="117"/>
      <c r="B391" s="120" t="s">
        <v>452</v>
      </c>
      <c r="C391" s="41" t="s">
        <v>538</v>
      </c>
      <c r="D391" s="42" t="s">
        <v>857</v>
      </c>
      <c r="E391" s="74">
        <v>7579.4400000000005</v>
      </c>
      <c r="F391" s="176">
        <v>3410.748</v>
      </c>
      <c r="G391" s="196">
        <f>E389*(1+15%)</f>
        <v>7989.9930000000004</v>
      </c>
      <c r="H391" s="197">
        <f t="shared" si="123"/>
        <v>3595.4968500000004</v>
      </c>
      <c r="I391" s="44" t="s">
        <v>19</v>
      </c>
      <c r="J391" s="46">
        <v>64</v>
      </c>
      <c r="K391" s="47">
        <v>36.5</v>
      </c>
      <c r="L391" s="121">
        <v>27.6</v>
      </c>
      <c r="M391" s="88">
        <v>567</v>
      </c>
    </row>
    <row r="392" spans="1:13" ht="25" customHeight="1">
      <c r="A392" s="117"/>
      <c r="B392" s="120"/>
      <c r="C392" s="41" t="s">
        <v>32</v>
      </c>
      <c r="D392" s="42" t="s">
        <v>858</v>
      </c>
      <c r="E392" s="74">
        <v>7579.4400000000005</v>
      </c>
      <c r="F392" s="176">
        <v>3410.748</v>
      </c>
      <c r="G392" s="196">
        <f>E389*(115%)</f>
        <v>7989.9930000000004</v>
      </c>
      <c r="H392" s="197">
        <f t="shared" si="123"/>
        <v>3595.4968500000004</v>
      </c>
      <c r="I392" s="44" t="s">
        <v>19</v>
      </c>
      <c r="J392" s="46">
        <v>64</v>
      </c>
      <c r="K392" s="47">
        <v>36.5</v>
      </c>
      <c r="L392" s="121">
        <v>27.6</v>
      </c>
      <c r="M392" s="88">
        <v>567</v>
      </c>
    </row>
    <row r="393" spans="1:13" ht="25" customHeight="1">
      <c r="A393" s="117"/>
      <c r="B393" s="11"/>
      <c r="C393" s="41" t="s">
        <v>30</v>
      </c>
      <c r="D393" s="42" t="s">
        <v>859</v>
      </c>
      <c r="E393" s="74">
        <v>7579.4400000000005</v>
      </c>
      <c r="F393" s="176">
        <v>3410.748</v>
      </c>
      <c r="G393" s="196">
        <f>E389*(115%)</f>
        <v>7989.9930000000004</v>
      </c>
      <c r="H393" s="197">
        <f t="shared" si="123"/>
        <v>3595.4968500000004</v>
      </c>
      <c r="I393" s="44" t="s">
        <v>19</v>
      </c>
      <c r="J393" s="46">
        <v>64</v>
      </c>
      <c r="K393" s="47">
        <v>36.5</v>
      </c>
      <c r="L393" s="121">
        <v>27.6</v>
      </c>
      <c r="M393" s="88">
        <v>567</v>
      </c>
    </row>
    <row r="394" spans="1:13" ht="25" customHeight="1">
      <c r="A394" s="117"/>
      <c r="B394" s="120"/>
      <c r="C394" s="41" t="s">
        <v>40</v>
      </c>
      <c r="D394" s="42" t="s">
        <v>860</v>
      </c>
      <c r="E394" s="74">
        <v>7579.4400000000005</v>
      </c>
      <c r="F394" s="176">
        <v>3410.748</v>
      </c>
      <c r="G394" s="196">
        <f>E389*(115%)</f>
        <v>7989.9930000000004</v>
      </c>
      <c r="H394" s="197">
        <f t="shared" si="123"/>
        <v>3595.4968500000004</v>
      </c>
      <c r="I394" s="44" t="s">
        <v>19</v>
      </c>
      <c r="J394" s="46">
        <v>64</v>
      </c>
      <c r="K394" s="47">
        <v>36.5</v>
      </c>
      <c r="L394" s="121">
        <v>27.6</v>
      </c>
      <c r="M394" s="88">
        <v>567</v>
      </c>
    </row>
    <row r="395" spans="1:13" ht="25" customHeight="1">
      <c r="A395" s="117"/>
      <c r="B395" s="120"/>
      <c r="C395" s="41" t="s">
        <v>21</v>
      </c>
      <c r="D395" s="42" t="s">
        <v>450</v>
      </c>
      <c r="E395" s="74">
        <v>7579.4400000000005</v>
      </c>
      <c r="F395" s="176">
        <v>3410.748</v>
      </c>
      <c r="G395" s="196">
        <f>E389*(115%)</f>
        <v>7989.9930000000004</v>
      </c>
      <c r="H395" s="197">
        <f t="shared" si="123"/>
        <v>3595.4968500000004</v>
      </c>
      <c r="I395" s="44" t="s">
        <v>19</v>
      </c>
      <c r="J395" s="46">
        <v>64</v>
      </c>
      <c r="K395" s="47">
        <v>36.5</v>
      </c>
      <c r="L395" s="121">
        <v>27.6</v>
      </c>
      <c r="M395" s="88">
        <v>567</v>
      </c>
    </row>
    <row r="396" spans="1:13" ht="25" customHeight="1">
      <c r="A396" s="117"/>
      <c r="B396" s="120"/>
      <c r="C396" s="41" t="s">
        <v>543</v>
      </c>
      <c r="D396" s="42" t="s">
        <v>861</v>
      </c>
      <c r="E396" s="74">
        <v>7579.4400000000005</v>
      </c>
      <c r="F396" s="176">
        <v>3410.748</v>
      </c>
      <c r="G396" s="196">
        <f>E389*(115%)</f>
        <v>7989.9930000000004</v>
      </c>
      <c r="H396" s="197">
        <f t="shared" si="123"/>
        <v>3595.4968500000004</v>
      </c>
      <c r="I396" s="44" t="s">
        <v>19</v>
      </c>
      <c r="J396" s="46">
        <v>64</v>
      </c>
      <c r="K396" s="47">
        <v>36.5</v>
      </c>
      <c r="L396" s="121">
        <v>27.6</v>
      </c>
      <c r="M396" s="88">
        <v>567</v>
      </c>
    </row>
    <row r="397" spans="1:13" ht="25" customHeight="1">
      <c r="A397" s="117"/>
      <c r="B397" s="120"/>
      <c r="C397" s="41" t="s">
        <v>23</v>
      </c>
      <c r="D397" s="42" t="s">
        <v>862</v>
      </c>
      <c r="E397" s="74">
        <v>7579.4400000000005</v>
      </c>
      <c r="F397" s="176">
        <v>3410.748</v>
      </c>
      <c r="G397" s="196">
        <f>E389*(115%)</f>
        <v>7989.9930000000004</v>
      </c>
      <c r="H397" s="197">
        <f t="shared" si="123"/>
        <v>3595.4968500000004</v>
      </c>
      <c r="I397" s="44" t="s">
        <v>19</v>
      </c>
      <c r="J397" s="46">
        <v>64</v>
      </c>
      <c r="K397" s="47">
        <v>36.5</v>
      </c>
      <c r="L397" s="121">
        <v>27.6</v>
      </c>
      <c r="M397" s="88">
        <v>567</v>
      </c>
    </row>
    <row r="398" spans="1:13" ht="25" customHeight="1">
      <c r="A398" s="117"/>
      <c r="B398" s="120"/>
      <c r="C398" s="41" t="s">
        <v>546</v>
      </c>
      <c r="D398" s="42" t="s">
        <v>863</v>
      </c>
      <c r="E398" s="74">
        <v>7579.4400000000005</v>
      </c>
      <c r="F398" s="176">
        <v>3410.748</v>
      </c>
      <c r="G398" s="196">
        <f>E389*(115%)</f>
        <v>7989.9930000000004</v>
      </c>
      <c r="H398" s="197">
        <f t="shared" si="123"/>
        <v>3595.4968500000004</v>
      </c>
      <c r="I398" s="44" t="s">
        <v>19</v>
      </c>
      <c r="J398" s="46">
        <v>64</v>
      </c>
      <c r="K398" s="47">
        <v>36.5</v>
      </c>
      <c r="L398" s="121">
        <v>27.6</v>
      </c>
      <c r="M398" s="88">
        <v>567</v>
      </c>
    </row>
    <row r="399" spans="1:13" ht="25" customHeight="1">
      <c r="A399" s="117"/>
      <c r="B399" s="120"/>
      <c r="C399" s="41" t="s">
        <v>44</v>
      </c>
      <c r="D399" s="42" t="s">
        <v>864</v>
      </c>
      <c r="E399" s="74">
        <v>7579.4400000000005</v>
      </c>
      <c r="F399" s="176">
        <v>3410.748</v>
      </c>
      <c r="G399" s="196">
        <f>E389*(115%)</f>
        <v>7989.9930000000004</v>
      </c>
      <c r="H399" s="197">
        <f t="shared" si="123"/>
        <v>3595.4968500000004</v>
      </c>
      <c r="I399" s="44" t="s">
        <v>19</v>
      </c>
      <c r="J399" s="46">
        <v>64</v>
      </c>
      <c r="K399" s="47">
        <v>36.5</v>
      </c>
      <c r="L399" s="121">
        <v>27.6</v>
      </c>
      <c r="M399" s="88">
        <v>567</v>
      </c>
    </row>
    <row r="400" spans="1:13" ht="25" customHeight="1">
      <c r="A400" s="117"/>
      <c r="B400" s="120"/>
      <c r="C400" s="41" t="s">
        <v>549</v>
      </c>
      <c r="D400" s="42" t="s">
        <v>865</v>
      </c>
      <c r="E400" s="74">
        <v>7579.4400000000005</v>
      </c>
      <c r="F400" s="176">
        <v>3410.748</v>
      </c>
      <c r="G400" s="196">
        <f>E389*(115%)</f>
        <v>7989.9930000000004</v>
      </c>
      <c r="H400" s="197">
        <f t="shared" si="123"/>
        <v>3595.4968500000004</v>
      </c>
      <c r="I400" s="44" t="s">
        <v>19</v>
      </c>
      <c r="J400" s="46">
        <v>64</v>
      </c>
      <c r="K400" s="47">
        <v>36.5</v>
      </c>
      <c r="L400" s="121">
        <v>27.6</v>
      </c>
      <c r="M400" s="88">
        <v>567</v>
      </c>
    </row>
    <row r="401" spans="1:13" ht="25" customHeight="1">
      <c r="A401" s="117"/>
      <c r="B401" s="120"/>
      <c r="C401" s="41" t="s">
        <v>551</v>
      </c>
      <c r="D401" s="42" t="s">
        <v>866</v>
      </c>
      <c r="E401" s="74">
        <v>7579.4400000000005</v>
      </c>
      <c r="F401" s="176">
        <v>3410.748</v>
      </c>
      <c r="G401" s="196">
        <f>E389*(115%)</f>
        <v>7989.9930000000004</v>
      </c>
      <c r="H401" s="197">
        <f t="shared" si="123"/>
        <v>3595.4968500000004</v>
      </c>
      <c r="I401" s="44" t="s">
        <v>19</v>
      </c>
      <c r="J401" s="46">
        <v>64</v>
      </c>
      <c r="K401" s="47">
        <v>36.5</v>
      </c>
      <c r="L401" s="121">
        <v>27.6</v>
      </c>
      <c r="M401" s="88">
        <v>567</v>
      </c>
    </row>
    <row r="402" spans="1:13" ht="25" customHeight="1">
      <c r="A402" s="117"/>
      <c r="B402" s="120"/>
      <c r="C402" s="41" t="s">
        <v>553</v>
      </c>
      <c r="D402" s="42" t="s">
        <v>867</v>
      </c>
      <c r="E402" s="74">
        <v>7579.4400000000005</v>
      </c>
      <c r="F402" s="176">
        <v>3410.748</v>
      </c>
      <c r="G402" s="196">
        <f>E389*(115%)</f>
        <v>7989.9930000000004</v>
      </c>
      <c r="H402" s="197">
        <f t="shared" si="123"/>
        <v>3595.4968500000004</v>
      </c>
      <c r="I402" s="44" t="s">
        <v>19</v>
      </c>
      <c r="J402" s="46">
        <v>64</v>
      </c>
      <c r="K402" s="47">
        <v>36.5</v>
      </c>
      <c r="L402" s="121">
        <v>27.6</v>
      </c>
      <c r="M402" s="88">
        <v>567</v>
      </c>
    </row>
    <row r="403" spans="1:13" ht="25" customHeight="1">
      <c r="A403" s="117"/>
      <c r="B403" s="120"/>
      <c r="C403" s="41" t="s">
        <v>555</v>
      </c>
      <c r="D403" s="42" t="s">
        <v>868</v>
      </c>
      <c r="E403" s="74">
        <v>7579.4400000000005</v>
      </c>
      <c r="F403" s="176">
        <v>3410.748</v>
      </c>
      <c r="G403" s="196">
        <f>E389*(115%)</f>
        <v>7989.9930000000004</v>
      </c>
      <c r="H403" s="197">
        <f t="shared" si="123"/>
        <v>3595.4968500000004</v>
      </c>
      <c r="I403" s="44" t="s">
        <v>19</v>
      </c>
      <c r="J403" s="46">
        <v>64</v>
      </c>
      <c r="K403" s="47">
        <v>36.5</v>
      </c>
      <c r="L403" s="121">
        <v>27.6</v>
      </c>
      <c r="M403" s="88">
        <v>567</v>
      </c>
    </row>
    <row r="404" spans="1:13" ht="25" customHeight="1">
      <c r="A404" s="117"/>
      <c r="B404" s="120"/>
      <c r="C404" s="41" t="s">
        <v>557</v>
      </c>
      <c r="D404" s="42" t="s">
        <v>869</v>
      </c>
      <c r="E404" s="74">
        <v>7579.4400000000005</v>
      </c>
      <c r="F404" s="176">
        <v>3410.748</v>
      </c>
      <c r="G404" s="196">
        <f>E389*(115%)</f>
        <v>7989.9930000000004</v>
      </c>
      <c r="H404" s="197">
        <f t="shared" si="123"/>
        <v>3595.4968500000004</v>
      </c>
      <c r="I404" s="44" t="s">
        <v>19</v>
      </c>
      <c r="J404" s="46">
        <v>64</v>
      </c>
      <c r="K404" s="47">
        <v>36.5</v>
      </c>
      <c r="L404" s="121">
        <v>27.6</v>
      </c>
      <c r="M404" s="88">
        <v>567</v>
      </c>
    </row>
    <row r="405" spans="1:13" ht="25" customHeight="1">
      <c r="A405" s="117"/>
      <c r="B405" s="120"/>
      <c r="C405" s="41" t="s">
        <v>559</v>
      </c>
      <c r="D405" s="42" t="s">
        <v>870</v>
      </c>
      <c r="E405" s="74">
        <v>7579.4400000000005</v>
      </c>
      <c r="F405" s="176">
        <v>3410.748</v>
      </c>
      <c r="G405" s="196">
        <f>E389*(115%)</f>
        <v>7989.9930000000004</v>
      </c>
      <c r="H405" s="197">
        <f t="shared" si="123"/>
        <v>3595.4968500000004</v>
      </c>
      <c r="I405" s="44" t="s">
        <v>19</v>
      </c>
      <c r="J405" s="46">
        <v>64</v>
      </c>
      <c r="K405" s="47">
        <v>36.5</v>
      </c>
      <c r="L405" s="121">
        <v>27.6</v>
      </c>
      <c r="M405" s="88">
        <v>567</v>
      </c>
    </row>
    <row r="406" spans="1:13" ht="25" customHeight="1">
      <c r="A406" s="117"/>
      <c r="B406" s="120"/>
      <c r="C406" s="105" t="s">
        <v>60</v>
      </c>
      <c r="D406" s="42" t="s">
        <v>59</v>
      </c>
      <c r="E406" s="74">
        <v>8337.384</v>
      </c>
      <c r="F406" s="176">
        <v>3751.8250000000003</v>
      </c>
      <c r="G406" s="198">
        <f>G391*(1+10%)</f>
        <v>8788.9923000000017</v>
      </c>
      <c r="H406" s="199">
        <f t="shared" ref="H406:H408" si="124">G406*(0.45)</f>
        <v>3955.0465350000009</v>
      </c>
      <c r="I406" s="44" t="s">
        <v>19</v>
      </c>
      <c r="J406" s="46">
        <v>64</v>
      </c>
      <c r="K406" s="47">
        <v>36.5</v>
      </c>
      <c r="L406" s="121">
        <v>27.6</v>
      </c>
      <c r="M406" s="88">
        <v>567</v>
      </c>
    </row>
    <row r="407" spans="1:13" ht="25" customHeight="1">
      <c r="A407" s="117"/>
      <c r="B407" s="120"/>
      <c r="C407" s="41" t="s">
        <v>58</v>
      </c>
      <c r="D407" s="42" t="s">
        <v>59</v>
      </c>
      <c r="E407" s="74">
        <v>8337.384</v>
      </c>
      <c r="F407" s="176">
        <v>3751.8250000000003</v>
      </c>
      <c r="G407" s="198">
        <f>G391*(1+10%)</f>
        <v>8788.9923000000017</v>
      </c>
      <c r="H407" s="199">
        <f t="shared" si="124"/>
        <v>3955.0465350000009</v>
      </c>
      <c r="I407" s="44" t="s">
        <v>19</v>
      </c>
      <c r="J407" s="101"/>
      <c r="K407" s="78"/>
      <c r="L407" s="124"/>
      <c r="M407" s="102"/>
    </row>
    <row r="408" spans="1:13" ht="25" customHeight="1" thickBot="1">
      <c r="A408" s="122"/>
      <c r="B408" s="123"/>
      <c r="C408" s="180" t="s">
        <v>62</v>
      </c>
      <c r="D408" s="181"/>
      <c r="E408" s="186"/>
      <c r="F408" s="187"/>
      <c r="G408" s="200">
        <f>G391*(1+20%)</f>
        <v>9587.9915999999994</v>
      </c>
      <c r="H408" s="201">
        <f t="shared" si="124"/>
        <v>4314.5962199999994</v>
      </c>
      <c r="I408" s="44" t="s">
        <v>19</v>
      </c>
      <c r="J408" s="101">
        <v>64</v>
      </c>
      <c r="K408" s="78">
        <v>36.5</v>
      </c>
      <c r="L408" s="124">
        <v>27.6</v>
      </c>
      <c r="M408" s="102">
        <v>567</v>
      </c>
    </row>
    <row r="409" spans="1:13" ht="25" customHeight="1">
      <c r="A409" s="27"/>
      <c r="B409" s="167" t="s">
        <v>469</v>
      </c>
      <c r="C409" s="28" t="s">
        <v>17</v>
      </c>
      <c r="D409" s="29" t="s">
        <v>871</v>
      </c>
      <c r="E409" s="33">
        <v>7645.4400000000005</v>
      </c>
      <c r="F409" s="188">
        <v>3440.4480000000003</v>
      </c>
      <c r="G409" s="194">
        <f>E409*(1+8%)</f>
        <v>8257.0752000000011</v>
      </c>
      <c r="H409" s="195">
        <f t="shared" ref="H409:H426" si="125">G409*(0.45)</f>
        <v>3715.6838400000006</v>
      </c>
      <c r="I409" s="34" t="s">
        <v>19</v>
      </c>
      <c r="J409" s="30">
        <v>65</v>
      </c>
      <c r="K409" s="31">
        <v>40.25</v>
      </c>
      <c r="L409" s="32">
        <v>30.5</v>
      </c>
      <c r="M409" s="87">
        <v>529.20000000000005</v>
      </c>
    </row>
    <row r="410" spans="1:13" ht="25" customHeight="1">
      <c r="A410" s="39"/>
      <c r="B410" s="40" t="s">
        <v>20</v>
      </c>
      <c r="C410" s="41" t="s">
        <v>34</v>
      </c>
      <c r="D410" s="42" t="s">
        <v>872</v>
      </c>
      <c r="E410" s="43">
        <v>7645.4400000000005</v>
      </c>
      <c r="F410" s="176">
        <v>3440.4480000000003</v>
      </c>
      <c r="G410" s="196">
        <f>G409*(1+8%)</f>
        <v>8917.6412160000018</v>
      </c>
      <c r="H410" s="197">
        <f t="shared" si="125"/>
        <v>4012.9385472000008</v>
      </c>
      <c r="I410" s="44" t="s">
        <v>19</v>
      </c>
      <c r="J410" s="46">
        <f>J409</f>
        <v>65</v>
      </c>
      <c r="K410" s="47">
        <f>K409</f>
        <v>40.25</v>
      </c>
      <c r="L410" s="48">
        <f>L409</f>
        <v>30.5</v>
      </c>
      <c r="M410" s="88">
        <f>M409</f>
        <v>529.20000000000005</v>
      </c>
    </row>
    <row r="411" spans="1:13" ht="25" customHeight="1">
      <c r="A411" s="39"/>
      <c r="B411" s="40"/>
      <c r="C411" s="41" t="s">
        <v>42</v>
      </c>
      <c r="D411" s="42" t="s">
        <v>873</v>
      </c>
      <c r="E411" s="43">
        <v>7645.4400000000005</v>
      </c>
      <c r="F411" s="176">
        <v>3440.4480000000003</v>
      </c>
      <c r="G411" s="196">
        <f>G409*(1+8%)</f>
        <v>8917.6412160000018</v>
      </c>
      <c r="H411" s="197">
        <f t="shared" si="125"/>
        <v>4012.9385472000008</v>
      </c>
      <c r="I411" s="44" t="s">
        <v>19</v>
      </c>
      <c r="J411" s="46">
        <f t="shared" ref="J411:M420" si="126">J410</f>
        <v>65</v>
      </c>
      <c r="K411" s="47">
        <f t="shared" si="126"/>
        <v>40.25</v>
      </c>
      <c r="L411" s="48">
        <f t="shared" si="126"/>
        <v>30.5</v>
      </c>
      <c r="M411" s="88">
        <f t="shared" si="126"/>
        <v>529.20000000000005</v>
      </c>
    </row>
    <row r="412" spans="1:13" ht="25" customHeight="1">
      <c r="A412" s="39"/>
      <c r="B412" s="40" t="s">
        <v>452</v>
      </c>
      <c r="C412" s="41" t="s">
        <v>538</v>
      </c>
      <c r="D412" s="42" t="s">
        <v>874</v>
      </c>
      <c r="E412" s="43">
        <v>7645.4400000000005</v>
      </c>
      <c r="F412" s="176">
        <v>3440.4480000000003</v>
      </c>
      <c r="G412" s="196">
        <f>G409*(1+8%)</f>
        <v>8917.6412160000018</v>
      </c>
      <c r="H412" s="197">
        <f t="shared" si="125"/>
        <v>4012.9385472000008</v>
      </c>
      <c r="I412" s="44" t="s">
        <v>19</v>
      </c>
      <c r="J412" s="46">
        <f t="shared" si="126"/>
        <v>65</v>
      </c>
      <c r="K412" s="47">
        <f t="shared" si="126"/>
        <v>40.25</v>
      </c>
      <c r="L412" s="48">
        <f t="shared" si="126"/>
        <v>30.5</v>
      </c>
      <c r="M412" s="88">
        <f t="shared" si="126"/>
        <v>529.20000000000005</v>
      </c>
    </row>
    <row r="413" spans="1:13" ht="25" customHeight="1">
      <c r="A413" s="39"/>
      <c r="B413" s="40"/>
      <c r="C413" s="41" t="s">
        <v>32</v>
      </c>
      <c r="D413" s="42" t="s">
        <v>875</v>
      </c>
      <c r="E413" s="43">
        <v>7645.4400000000005</v>
      </c>
      <c r="F413" s="176">
        <v>3440.4480000000003</v>
      </c>
      <c r="G413" s="196">
        <f>G409*(1+8%)</f>
        <v>8917.6412160000018</v>
      </c>
      <c r="H413" s="197">
        <f t="shared" si="125"/>
        <v>4012.9385472000008</v>
      </c>
      <c r="I413" s="44" t="s">
        <v>19</v>
      </c>
      <c r="J413" s="46">
        <f t="shared" si="126"/>
        <v>65</v>
      </c>
      <c r="K413" s="47">
        <f t="shared" si="126"/>
        <v>40.25</v>
      </c>
      <c r="L413" s="48">
        <f t="shared" si="126"/>
        <v>30.5</v>
      </c>
      <c r="M413" s="88">
        <f t="shared" si="126"/>
        <v>529.20000000000005</v>
      </c>
    </row>
    <row r="414" spans="1:13" ht="25" customHeight="1">
      <c r="A414" s="39"/>
      <c r="B414" s="40"/>
      <c r="C414" s="41" t="s">
        <v>30</v>
      </c>
      <c r="D414" s="42" t="s">
        <v>876</v>
      </c>
      <c r="E414" s="43">
        <v>7645.4400000000005</v>
      </c>
      <c r="F414" s="176">
        <v>3440.4480000000003</v>
      </c>
      <c r="G414" s="196">
        <f>G409*(1+8%)</f>
        <v>8917.6412160000018</v>
      </c>
      <c r="H414" s="197">
        <f t="shared" si="125"/>
        <v>4012.9385472000008</v>
      </c>
      <c r="I414" s="44" t="s">
        <v>19</v>
      </c>
      <c r="J414" s="46">
        <f t="shared" si="126"/>
        <v>65</v>
      </c>
      <c r="K414" s="47">
        <f t="shared" si="126"/>
        <v>40.25</v>
      </c>
      <c r="L414" s="48">
        <f t="shared" si="126"/>
        <v>30.5</v>
      </c>
      <c r="M414" s="88">
        <f t="shared" si="126"/>
        <v>529.20000000000005</v>
      </c>
    </row>
    <row r="415" spans="1:13" ht="25" customHeight="1">
      <c r="A415" s="39"/>
      <c r="B415" s="40"/>
      <c r="C415" s="41" t="s">
        <v>40</v>
      </c>
      <c r="D415" s="42" t="s">
        <v>877</v>
      </c>
      <c r="E415" s="43">
        <v>7645.4400000000005</v>
      </c>
      <c r="F415" s="176">
        <v>3440.4480000000003</v>
      </c>
      <c r="G415" s="196">
        <f>G409*(1+8%)</f>
        <v>8917.6412160000018</v>
      </c>
      <c r="H415" s="197">
        <f t="shared" si="125"/>
        <v>4012.9385472000008</v>
      </c>
      <c r="I415" s="44" t="s">
        <v>19</v>
      </c>
      <c r="J415" s="46">
        <f t="shared" si="126"/>
        <v>65</v>
      </c>
      <c r="K415" s="47">
        <f t="shared" si="126"/>
        <v>40.25</v>
      </c>
      <c r="L415" s="48">
        <f t="shared" si="126"/>
        <v>30.5</v>
      </c>
      <c r="M415" s="88">
        <f t="shared" si="126"/>
        <v>529.20000000000005</v>
      </c>
    </row>
    <row r="416" spans="1:13" ht="25" customHeight="1">
      <c r="A416" s="39"/>
      <c r="B416" s="40"/>
      <c r="C416" s="41" t="s">
        <v>21</v>
      </c>
      <c r="D416" s="42" t="s">
        <v>471</v>
      </c>
      <c r="E416" s="43">
        <v>7645.4400000000005</v>
      </c>
      <c r="F416" s="176">
        <v>3440.4480000000003</v>
      </c>
      <c r="G416" s="196">
        <f>G409*(1+8%)</f>
        <v>8917.6412160000018</v>
      </c>
      <c r="H416" s="197">
        <f t="shared" si="125"/>
        <v>4012.9385472000008</v>
      </c>
      <c r="I416" s="44" t="s">
        <v>19</v>
      </c>
      <c r="J416" s="46">
        <f t="shared" si="126"/>
        <v>65</v>
      </c>
      <c r="K416" s="47">
        <f t="shared" si="126"/>
        <v>40.25</v>
      </c>
      <c r="L416" s="48">
        <f t="shared" si="126"/>
        <v>30.5</v>
      </c>
      <c r="M416" s="88">
        <f t="shared" si="126"/>
        <v>529.20000000000005</v>
      </c>
    </row>
    <row r="417" spans="1:13" ht="25" customHeight="1">
      <c r="A417" s="39"/>
      <c r="B417" s="40"/>
      <c r="C417" s="41" t="s">
        <v>543</v>
      </c>
      <c r="D417" s="42" t="s">
        <v>878</v>
      </c>
      <c r="E417" s="43">
        <v>7645.4400000000005</v>
      </c>
      <c r="F417" s="176">
        <v>3440.4480000000003</v>
      </c>
      <c r="G417" s="196">
        <f>G409*(1+8%)</f>
        <v>8917.6412160000018</v>
      </c>
      <c r="H417" s="197">
        <f t="shared" si="125"/>
        <v>4012.9385472000008</v>
      </c>
      <c r="I417" s="44" t="s">
        <v>19</v>
      </c>
      <c r="J417" s="46">
        <f t="shared" si="126"/>
        <v>65</v>
      </c>
      <c r="K417" s="47">
        <f t="shared" si="126"/>
        <v>40.25</v>
      </c>
      <c r="L417" s="48">
        <f t="shared" si="126"/>
        <v>30.5</v>
      </c>
      <c r="M417" s="88">
        <f t="shared" si="126"/>
        <v>529.20000000000005</v>
      </c>
    </row>
    <row r="418" spans="1:13" ht="25" customHeight="1">
      <c r="A418" s="39"/>
      <c r="B418" s="40"/>
      <c r="C418" s="41" t="s">
        <v>23</v>
      </c>
      <c r="D418" s="42" t="s">
        <v>879</v>
      </c>
      <c r="E418" s="43">
        <v>7645.4400000000005</v>
      </c>
      <c r="F418" s="176">
        <v>3440.4480000000003</v>
      </c>
      <c r="G418" s="196">
        <f>G409*(1+8%)</f>
        <v>8917.6412160000018</v>
      </c>
      <c r="H418" s="197">
        <f t="shared" si="125"/>
        <v>4012.9385472000008</v>
      </c>
      <c r="I418" s="44" t="s">
        <v>19</v>
      </c>
      <c r="J418" s="46">
        <f t="shared" si="126"/>
        <v>65</v>
      </c>
      <c r="K418" s="47">
        <f t="shared" si="126"/>
        <v>40.25</v>
      </c>
      <c r="L418" s="48">
        <f t="shared" si="126"/>
        <v>30.5</v>
      </c>
      <c r="M418" s="88">
        <f t="shared" si="126"/>
        <v>529.20000000000005</v>
      </c>
    </row>
    <row r="419" spans="1:13" ht="25" customHeight="1">
      <c r="A419" s="39"/>
      <c r="B419" s="40"/>
      <c r="C419" s="41" t="s">
        <v>546</v>
      </c>
      <c r="D419" s="42" t="s">
        <v>880</v>
      </c>
      <c r="E419" s="43">
        <v>7645.4400000000005</v>
      </c>
      <c r="F419" s="176">
        <v>3440.4480000000003</v>
      </c>
      <c r="G419" s="196">
        <f>G409*(1+8%)</f>
        <v>8917.6412160000018</v>
      </c>
      <c r="H419" s="197">
        <f t="shared" si="125"/>
        <v>4012.9385472000008</v>
      </c>
      <c r="I419" s="44" t="s">
        <v>19</v>
      </c>
      <c r="J419" s="46">
        <f t="shared" si="126"/>
        <v>65</v>
      </c>
      <c r="K419" s="47">
        <f t="shared" si="126"/>
        <v>40.25</v>
      </c>
      <c r="L419" s="48">
        <f t="shared" si="126"/>
        <v>30.5</v>
      </c>
      <c r="M419" s="88">
        <f t="shared" si="126"/>
        <v>529.20000000000005</v>
      </c>
    </row>
    <row r="420" spans="1:13" ht="25" customHeight="1">
      <c r="A420" s="39"/>
      <c r="B420" s="40"/>
      <c r="C420" s="41" t="s">
        <v>44</v>
      </c>
      <c r="D420" s="42" t="s">
        <v>881</v>
      </c>
      <c r="E420" s="43">
        <v>7645.4400000000005</v>
      </c>
      <c r="F420" s="176">
        <v>3440.4480000000003</v>
      </c>
      <c r="G420" s="196">
        <f>G409*(1+8%)</f>
        <v>8917.6412160000018</v>
      </c>
      <c r="H420" s="197">
        <f t="shared" si="125"/>
        <v>4012.9385472000008</v>
      </c>
      <c r="I420" s="44" t="s">
        <v>19</v>
      </c>
      <c r="J420" s="46">
        <f t="shared" si="126"/>
        <v>65</v>
      </c>
      <c r="K420" s="47">
        <f t="shared" si="126"/>
        <v>40.25</v>
      </c>
      <c r="L420" s="48">
        <f t="shared" si="126"/>
        <v>30.5</v>
      </c>
      <c r="M420" s="88">
        <f t="shared" si="126"/>
        <v>529.20000000000005</v>
      </c>
    </row>
    <row r="421" spans="1:13" ht="25" customHeight="1">
      <c r="A421" s="39"/>
      <c r="B421" s="40"/>
      <c r="C421" s="41" t="s">
        <v>549</v>
      </c>
      <c r="D421" s="42" t="s">
        <v>882</v>
      </c>
      <c r="E421" s="43">
        <v>7645.4400000000005</v>
      </c>
      <c r="F421" s="176">
        <v>3440.4480000000003</v>
      </c>
      <c r="G421" s="196">
        <f>G409*(1+8%)</f>
        <v>8917.6412160000018</v>
      </c>
      <c r="H421" s="197">
        <f t="shared" si="125"/>
        <v>4012.9385472000008</v>
      </c>
      <c r="I421" s="44" t="s">
        <v>19</v>
      </c>
      <c r="J421" s="46">
        <f t="shared" ref="J421:M421" si="127">J420</f>
        <v>65</v>
      </c>
      <c r="K421" s="47">
        <f t="shared" si="127"/>
        <v>40.25</v>
      </c>
      <c r="L421" s="48">
        <f t="shared" si="127"/>
        <v>30.5</v>
      </c>
      <c r="M421" s="88">
        <f t="shared" si="127"/>
        <v>529.20000000000005</v>
      </c>
    </row>
    <row r="422" spans="1:13" ht="25" customHeight="1">
      <c r="A422" s="39"/>
      <c r="B422" s="40"/>
      <c r="C422" s="41" t="s">
        <v>551</v>
      </c>
      <c r="D422" s="42" t="s">
        <v>883</v>
      </c>
      <c r="E422" s="43">
        <v>7645.4400000000005</v>
      </c>
      <c r="F422" s="176">
        <v>3440.4480000000003</v>
      </c>
      <c r="G422" s="196">
        <f>G409*(1+8%)</f>
        <v>8917.6412160000018</v>
      </c>
      <c r="H422" s="197">
        <f t="shared" si="125"/>
        <v>4012.9385472000008</v>
      </c>
      <c r="I422" s="44" t="s">
        <v>19</v>
      </c>
      <c r="J422" s="46">
        <f t="shared" ref="J422:M422" si="128">J421</f>
        <v>65</v>
      </c>
      <c r="K422" s="47">
        <f t="shared" si="128"/>
        <v>40.25</v>
      </c>
      <c r="L422" s="48">
        <f t="shared" si="128"/>
        <v>30.5</v>
      </c>
      <c r="M422" s="88">
        <f t="shared" si="128"/>
        <v>529.20000000000005</v>
      </c>
    </row>
    <row r="423" spans="1:13" ht="25" customHeight="1">
      <c r="A423" s="39"/>
      <c r="B423" s="40"/>
      <c r="C423" s="41" t="s">
        <v>553</v>
      </c>
      <c r="D423" s="42" t="s">
        <v>884</v>
      </c>
      <c r="E423" s="43">
        <v>7645.4400000000005</v>
      </c>
      <c r="F423" s="176">
        <v>3440.4480000000003</v>
      </c>
      <c r="G423" s="196">
        <f>G409*(1+8%)</f>
        <v>8917.6412160000018</v>
      </c>
      <c r="H423" s="197">
        <f t="shared" si="125"/>
        <v>4012.9385472000008</v>
      </c>
      <c r="I423" s="44" t="s">
        <v>19</v>
      </c>
      <c r="J423" s="46">
        <f t="shared" ref="J423:M423" si="129">J422</f>
        <v>65</v>
      </c>
      <c r="K423" s="47">
        <f t="shared" si="129"/>
        <v>40.25</v>
      </c>
      <c r="L423" s="48">
        <f t="shared" si="129"/>
        <v>30.5</v>
      </c>
      <c r="M423" s="88">
        <f t="shared" si="129"/>
        <v>529.20000000000005</v>
      </c>
    </row>
    <row r="424" spans="1:13" ht="25" customHeight="1">
      <c r="A424" s="39"/>
      <c r="B424" s="40"/>
      <c r="C424" s="41" t="s">
        <v>555</v>
      </c>
      <c r="D424" s="42" t="s">
        <v>885</v>
      </c>
      <c r="E424" s="43">
        <v>7645.4400000000005</v>
      </c>
      <c r="F424" s="176">
        <v>3440.4480000000003</v>
      </c>
      <c r="G424" s="196">
        <f>G409*(1+8%)</f>
        <v>8917.6412160000018</v>
      </c>
      <c r="H424" s="197">
        <f t="shared" si="125"/>
        <v>4012.9385472000008</v>
      </c>
      <c r="I424" s="44" t="s">
        <v>19</v>
      </c>
      <c r="J424" s="46">
        <f t="shared" ref="J424:M424" si="130">J423</f>
        <v>65</v>
      </c>
      <c r="K424" s="47">
        <f t="shared" si="130"/>
        <v>40.25</v>
      </c>
      <c r="L424" s="48">
        <f t="shared" si="130"/>
        <v>30.5</v>
      </c>
      <c r="M424" s="88">
        <f t="shared" si="130"/>
        <v>529.20000000000005</v>
      </c>
    </row>
    <row r="425" spans="1:13" ht="25" customHeight="1">
      <c r="A425" s="39"/>
      <c r="B425" s="40"/>
      <c r="C425" s="41" t="s">
        <v>557</v>
      </c>
      <c r="D425" s="42" t="s">
        <v>886</v>
      </c>
      <c r="E425" s="43">
        <v>7645.4400000000005</v>
      </c>
      <c r="F425" s="176">
        <v>3440.4480000000003</v>
      </c>
      <c r="G425" s="196">
        <f>G409*(1+8%)</f>
        <v>8917.6412160000018</v>
      </c>
      <c r="H425" s="197">
        <f t="shared" si="125"/>
        <v>4012.9385472000008</v>
      </c>
      <c r="I425" s="44" t="s">
        <v>19</v>
      </c>
      <c r="J425" s="46">
        <f t="shared" ref="J425:M425" si="131">J424</f>
        <v>65</v>
      </c>
      <c r="K425" s="47">
        <f t="shared" si="131"/>
        <v>40.25</v>
      </c>
      <c r="L425" s="48">
        <f t="shared" si="131"/>
        <v>30.5</v>
      </c>
      <c r="M425" s="88">
        <f t="shared" si="131"/>
        <v>529.20000000000005</v>
      </c>
    </row>
    <row r="426" spans="1:13" ht="25" customHeight="1">
      <c r="A426" s="39"/>
      <c r="B426" s="40"/>
      <c r="C426" s="41" t="s">
        <v>559</v>
      </c>
      <c r="D426" s="42" t="s">
        <v>887</v>
      </c>
      <c r="E426" s="43">
        <v>7645.4400000000005</v>
      </c>
      <c r="F426" s="176">
        <v>3440.4480000000003</v>
      </c>
      <c r="G426" s="196">
        <f>G409*(1+8%)</f>
        <v>8917.6412160000018</v>
      </c>
      <c r="H426" s="197">
        <f t="shared" si="125"/>
        <v>4012.9385472000008</v>
      </c>
      <c r="I426" s="44" t="s">
        <v>19</v>
      </c>
      <c r="J426" s="46">
        <f t="shared" ref="J426:M426" si="132">J425</f>
        <v>65</v>
      </c>
      <c r="K426" s="47">
        <f t="shared" si="132"/>
        <v>40.25</v>
      </c>
      <c r="L426" s="48">
        <f t="shared" si="132"/>
        <v>30.5</v>
      </c>
      <c r="M426" s="88">
        <f t="shared" si="132"/>
        <v>529.20000000000005</v>
      </c>
    </row>
    <row r="427" spans="1:13" ht="25" customHeight="1">
      <c r="A427" s="39"/>
      <c r="B427" s="40"/>
      <c r="C427" s="41" t="s">
        <v>60</v>
      </c>
      <c r="D427" s="42" t="s">
        <v>59</v>
      </c>
      <c r="E427" s="43">
        <v>8409.9840000000004</v>
      </c>
      <c r="F427" s="176">
        <v>3784.4949999999999</v>
      </c>
      <c r="G427" s="198">
        <f>G409*(1+15%)</f>
        <v>9495.636480000001</v>
      </c>
      <c r="H427" s="199">
        <f t="shared" ref="H427:H429" si="133">G427*(0.45)</f>
        <v>4273.0364160000008</v>
      </c>
      <c r="I427" s="44" t="s">
        <v>19</v>
      </c>
      <c r="J427" s="35">
        <f>J420</f>
        <v>65</v>
      </c>
      <c r="K427" s="36">
        <f>K420</f>
        <v>40.25</v>
      </c>
      <c r="L427" s="37">
        <f>L420</f>
        <v>30.5</v>
      </c>
      <c r="M427" s="38">
        <f>M420</f>
        <v>529.20000000000005</v>
      </c>
    </row>
    <row r="428" spans="1:13" ht="25" customHeight="1">
      <c r="A428" s="39"/>
      <c r="B428" s="40"/>
      <c r="C428" s="41" t="s">
        <v>58</v>
      </c>
      <c r="D428" s="42" t="s">
        <v>59</v>
      </c>
      <c r="E428" s="43">
        <v>8409.9840000000004</v>
      </c>
      <c r="F428" s="176">
        <v>3784.4949999999999</v>
      </c>
      <c r="G428" s="198">
        <f>G409*(1+15%)</f>
        <v>9495.636480000001</v>
      </c>
      <c r="H428" s="199">
        <f t="shared" si="133"/>
        <v>4273.0364160000008</v>
      </c>
      <c r="I428" s="44" t="s">
        <v>19</v>
      </c>
      <c r="J428" s="136"/>
      <c r="K428" s="137"/>
      <c r="L428" s="138"/>
      <c r="M428" s="184"/>
    </row>
    <row r="429" spans="1:13" ht="25" customHeight="1" thickBot="1">
      <c r="A429" s="50"/>
      <c r="B429" s="90"/>
      <c r="C429" s="180" t="s">
        <v>62</v>
      </c>
      <c r="D429" s="181"/>
      <c r="E429" s="182"/>
      <c r="F429" s="187"/>
      <c r="G429" s="200">
        <f>G409*(1+20%)</f>
        <v>9908.490240000001</v>
      </c>
      <c r="H429" s="201">
        <f t="shared" si="133"/>
        <v>4458.8206080000009</v>
      </c>
      <c r="I429" s="98"/>
      <c r="J429" s="85"/>
      <c r="K429" s="82"/>
      <c r="L429" s="83"/>
      <c r="M429" s="89"/>
    </row>
    <row r="430" spans="1:13" ht="25" customHeight="1">
      <c r="A430" s="27"/>
      <c r="B430" s="167" t="s">
        <v>489</v>
      </c>
      <c r="C430" s="28" t="s">
        <v>17</v>
      </c>
      <c r="D430" s="29" t="s">
        <v>888</v>
      </c>
      <c r="E430" s="33">
        <v>10718.400000000001</v>
      </c>
      <c r="F430" s="188">
        <v>4823.2800000000007</v>
      </c>
      <c r="G430" s="194">
        <f>E430*(1+8%)</f>
        <v>11575.872000000003</v>
      </c>
      <c r="H430" s="195">
        <f t="shared" ref="H430:H447" si="134">G430*(0.45)</f>
        <v>5209.1424000000015</v>
      </c>
      <c r="I430" s="34" t="s">
        <v>19</v>
      </c>
      <c r="J430" s="30">
        <v>73</v>
      </c>
      <c r="K430" s="31">
        <v>44.25</v>
      </c>
      <c r="L430" s="32">
        <v>32.5</v>
      </c>
      <c r="M430" s="87">
        <v>683.6</v>
      </c>
    </row>
    <row r="431" spans="1:13" ht="25" customHeight="1">
      <c r="A431" s="39"/>
      <c r="B431" s="40" t="s">
        <v>20</v>
      </c>
      <c r="C431" s="41" t="s">
        <v>34</v>
      </c>
      <c r="D431" s="42" t="s">
        <v>889</v>
      </c>
      <c r="E431" s="43">
        <v>10718.400000000001</v>
      </c>
      <c r="F431" s="176">
        <v>4823.2800000000007</v>
      </c>
      <c r="G431" s="196">
        <f>G430*(1+8%)</f>
        <v>12501.941760000003</v>
      </c>
      <c r="H431" s="197">
        <f t="shared" si="134"/>
        <v>5625.8737920000012</v>
      </c>
      <c r="I431" s="44" t="s">
        <v>19</v>
      </c>
      <c r="J431" s="46">
        <f>J430</f>
        <v>73</v>
      </c>
      <c r="K431" s="47">
        <f>K430</f>
        <v>44.25</v>
      </c>
      <c r="L431" s="48">
        <f>L430</f>
        <v>32.5</v>
      </c>
      <c r="M431" s="88">
        <f>M430</f>
        <v>683.6</v>
      </c>
    </row>
    <row r="432" spans="1:13" ht="25" customHeight="1">
      <c r="A432" s="39"/>
      <c r="B432" s="40"/>
      <c r="C432" s="41" t="s">
        <v>42</v>
      </c>
      <c r="D432" s="42" t="s">
        <v>890</v>
      </c>
      <c r="E432" s="43">
        <v>10718.400000000001</v>
      </c>
      <c r="F432" s="176">
        <v>4823.2800000000007</v>
      </c>
      <c r="G432" s="196">
        <f>G430*(1+8%)</f>
        <v>12501.941760000003</v>
      </c>
      <c r="H432" s="197">
        <f t="shared" si="134"/>
        <v>5625.8737920000012</v>
      </c>
      <c r="I432" s="44" t="s">
        <v>19</v>
      </c>
      <c r="J432" s="46">
        <f t="shared" ref="J432:M441" si="135">J431</f>
        <v>73</v>
      </c>
      <c r="K432" s="47">
        <f t="shared" si="135"/>
        <v>44.25</v>
      </c>
      <c r="L432" s="48">
        <f t="shared" si="135"/>
        <v>32.5</v>
      </c>
      <c r="M432" s="88">
        <f t="shared" si="135"/>
        <v>683.6</v>
      </c>
    </row>
    <row r="433" spans="1:13" ht="25" customHeight="1">
      <c r="A433" s="39"/>
      <c r="B433" s="40" t="s">
        <v>493</v>
      </c>
      <c r="C433" s="41" t="s">
        <v>538</v>
      </c>
      <c r="D433" s="42" t="s">
        <v>891</v>
      </c>
      <c r="E433" s="43">
        <v>10718.400000000001</v>
      </c>
      <c r="F433" s="176">
        <v>4823.2800000000007</v>
      </c>
      <c r="G433" s="196">
        <f>G430*(1+8%)</f>
        <v>12501.941760000003</v>
      </c>
      <c r="H433" s="197">
        <f t="shared" si="134"/>
        <v>5625.8737920000012</v>
      </c>
      <c r="I433" s="44" t="s">
        <v>19</v>
      </c>
      <c r="J433" s="46">
        <f t="shared" si="135"/>
        <v>73</v>
      </c>
      <c r="K433" s="47">
        <f t="shared" si="135"/>
        <v>44.25</v>
      </c>
      <c r="L433" s="48">
        <f t="shared" si="135"/>
        <v>32.5</v>
      </c>
      <c r="M433" s="88">
        <f t="shared" si="135"/>
        <v>683.6</v>
      </c>
    </row>
    <row r="434" spans="1:13" ht="25" customHeight="1">
      <c r="A434" s="39"/>
      <c r="B434" s="40"/>
      <c r="C434" s="41" t="s">
        <v>32</v>
      </c>
      <c r="D434" s="42" t="s">
        <v>892</v>
      </c>
      <c r="E434" s="43">
        <v>10718.400000000001</v>
      </c>
      <c r="F434" s="176">
        <v>4823.2800000000007</v>
      </c>
      <c r="G434" s="196">
        <f>G430*(1+8%)</f>
        <v>12501.941760000003</v>
      </c>
      <c r="H434" s="197">
        <f t="shared" si="134"/>
        <v>5625.8737920000012</v>
      </c>
      <c r="I434" s="44" t="s">
        <v>19</v>
      </c>
      <c r="J434" s="46">
        <f t="shared" si="135"/>
        <v>73</v>
      </c>
      <c r="K434" s="47">
        <f t="shared" si="135"/>
        <v>44.25</v>
      </c>
      <c r="L434" s="48">
        <f t="shared" si="135"/>
        <v>32.5</v>
      </c>
      <c r="M434" s="88">
        <f t="shared" si="135"/>
        <v>683.6</v>
      </c>
    </row>
    <row r="435" spans="1:13" ht="25" customHeight="1">
      <c r="A435" s="39"/>
      <c r="B435" s="40"/>
      <c r="C435" s="41" t="s">
        <v>30</v>
      </c>
      <c r="D435" s="42" t="s">
        <v>893</v>
      </c>
      <c r="E435" s="43">
        <v>10718.400000000001</v>
      </c>
      <c r="F435" s="176">
        <v>4823.2800000000007</v>
      </c>
      <c r="G435" s="196">
        <f>G430*(1+8%)</f>
        <v>12501.941760000003</v>
      </c>
      <c r="H435" s="197">
        <f t="shared" si="134"/>
        <v>5625.8737920000012</v>
      </c>
      <c r="I435" s="44" t="s">
        <v>19</v>
      </c>
      <c r="J435" s="46">
        <f t="shared" si="135"/>
        <v>73</v>
      </c>
      <c r="K435" s="47">
        <f t="shared" si="135"/>
        <v>44.25</v>
      </c>
      <c r="L435" s="48">
        <f t="shared" si="135"/>
        <v>32.5</v>
      </c>
      <c r="M435" s="88">
        <f t="shared" si="135"/>
        <v>683.6</v>
      </c>
    </row>
    <row r="436" spans="1:13" ht="25" customHeight="1">
      <c r="A436" s="39"/>
      <c r="B436" s="40"/>
      <c r="C436" s="41" t="s">
        <v>40</v>
      </c>
      <c r="D436" s="42" t="s">
        <v>894</v>
      </c>
      <c r="E436" s="43">
        <v>10718.400000000001</v>
      </c>
      <c r="F436" s="176">
        <v>4823.2800000000007</v>
      </c>
      <c r="G436" s="196">
        <f>G430*(1+8%)</f>
        <v>12501.941760000003</v>
      </c>
      <c r="H436" s="197">
        <f t="shared" si="134"/>
        <v>5625.8737920000012</v>
      </c>
      <c r="I436" s="44" t="s">
        <v>19</v>
      </c>
      <c r="J436" s="46">
        <f t="shared" si="135"/>
        <v>73</v>
      </c>
      <c r="K436" s="47">
        <f t="shared" si="135"/>
        <v>44.25</v>
      </c>
      <c r="L436" s="48">
        <f t="shared" si="135"/>
        <v>32.5</v>
      </c>
      <c r="M436" s="88">
        <f t="shared" si="135"/>
        <v>683.6</v>
      </c>
    </row>
    <row r="437" spans="1:13" ht="25" customHeight="1">
      <c r="A437" s="39"/>
      <c r="B437" s="40"/>
      <c r="C437" s="41" t="s">
        <v>21</v>
      </c>
      <c r="D437" s="42" t="s">
        <v>491</v>
      </c>
      <c r="E437" s="43">
        <v>10718.400000000001</v>
      </c>
      <c r="F437" s="176">
        <v>4823.2800000000007</v>
      </c>
      <c r="G437" s="196">
        <f>G430*(1+8%)</f>
        <v>12501.941760000003</v>
      </c>
      <c r="H437" s="197">
        <f t="shared" si="134"/>
        <v>5625.8737920000012</v>
      </c>
      <c r="I437" s="44" t="s">
        <v>19</v>
      </c>
      <c r="J437" s="46">
        <f t="shared" si="135"/>
        <v>73</v>
      </c>
      <c r="K437" s="47">
        <f t="shared" si="135"/>
        <v>44.25</v>
      </c>
      <c r="L437" s="48">
        <f t="shared" si="135"/>
        <v>32.5</v>
      </c>
      <c r="M437" s="88">
        <f t="shared" si="135"/>
        <v>683.6</v>
      </c>
    </row>
    <row r="438" spans="1:13" ht="25" customHeight="1">
      <c r="A438" s="39"/>
      <c r="B438" s="40"/>
      <c r="C438" s="41" t="s">
        <v>543</v>
      </c>
      <c r="D438" s="42" t="s">
        <v>895</v>
      </c>
      <c r="E438" s="43">
        <v>10718.400000000001</v>
      </c>
      <c r="F438" s="176">
        <v>4823.2800000000007</v>
      </c>
      <c r="G438" s="196">
        <f>G430*(1+8%)</f>
        <v>12501.941760000003</v>
      </c>
      <c r="H438" s="197">
        <f t="shared" si="134"/>
        <v>5625.8737920000012</v>
      </c>
      <c r="I438" s="44" t="s">
        <v>19</v>
      </c>
      <c r="J438" s="46">
        <f t="shared" si="135"/>
        <v>73</v>
      </c>
      <c r="K438" s="47">
        <f t="shared" si="135"/>
        <v>44.25</v>
      </c>
      <c r="L438" s="48">
        <f t="shared" si="135"/>
        <v>32.5</v>
      </c>
      <c r="M438" s="88">
        <f t="shared" si="135"/>
        <v>683.6</v>
      </c>
    </row>
    <row r="439" spans="1:13" ht="25" customHeight="1">
      <c r="A439" s="39"/>
      <c r="B439" s="40"/>
      <c r="C439" s="41" t="s">
        <v>23</v>
      </c>
      <c r="D439" s="42" t="s">
        <v>896</v>
      </c>
      <c r="E439" s="43">
        <v>10718.400000000001</v>
      </c>
      <c r="F439" s="176">
        <v>4823.2800000000007</v>
      </c>
      <c r="G439" s="196">
        <f>G430*(1+8%)</f>
        <v>12501.941760000003</v>
      </c>
      <c r="H439" s="197">
        <f t="shared" si="134"/>
        <v>5625.8737920000012</v>
      </c>
      <c r="I439" s="44" t="s">
        <v>19</v>
      </c>
      <c r="J439" s="46">
        <f t="shared" si="135"/>
        <v>73</v>
      </c>
      <c r="K439" s="47">
        <f t="shared" si="135"/>
        <v>44.25</v>
      </c>
      <c r="L439" s="48">
        <f t="shared" si="135"/>
        <v>32.5</v>
      </c>
      <c r="M439" s="88">
        <f t="shared" si="135"/>
        <v>683.6</v>
      </c>
    </row>
    <row r="440" spans="1:13" ht="25" customHeight="1">
      <c r="A440" s="39"/>
      <c r="B440" s="40"/>
      <c r="C440" s="41" t="s">
        <v>546</v>
      </c>
      <c r="D440" s="42" t="s">
        <v>897</v>
      </c>
      <c r="E440" s="43">
        <v>10718.400000000001</v>
      </c>
      <c r="F440" s="176">
        <v>4823.2800000000007</v>
      </c>
      <c r="G440" s="196">
        <f>G430*(1+8%)</f>
        <v>12501.941760000003</v>
      </c>
      <c r="H440" s="197">
        <f t="shared" si="134"/>
        <v>5625.8737920000012</v>
      </c>
      <c r="I440" s="44" t="s">
        <v>19</v>
      </c>
      <c r="J440" s="46">
        <f t="shared" si="135"/>
        <v>73</v>
      </c>
      <c r="K440" s="47">
        <f t="shared" si="135"/>
        <v>44.25</v>
      </c>
      <c r="L440" s="48">
        <f t="shared" si="135"/>
        <v>32.5</v>
      </c>
      <c r="M440" s="88">
        <f t="shared" si="135"/>
        <v>683.6</v>
      </c>
    </row>
    <row r="441" spans="1:13" ht="25" customHeight="1">
      <c r="A441" s="39"/>
      <c r="B441" s="40"/>
      <c r="C441" s="41" t="s">
        <v>44</v>
      </c>
      <c r="D441" s="42" t="s">
        <v>898</v>
      </c>
      <c r="E441" s="43">
        <v>10718.400000000001</v>
      </c>
      <c r="F441" s="176">
        <v>4823.2800000000007</v>
      </c>
      <c r="G441" s="196">
        <f>G430*(1+8%)</f>
        <v>12501.941760000003</v>
      </c>
      <c r="H441" s="197">
        <f t="shared" si="134"/>
        <v>5625.8737920000012</v>
      </c>
      <c r="I441" s="44" t="s">
        <v>19</v>
      </c>
      <c r="J441" s="46">
        <f t="shared" si="135"/>
        <v>73</v>
      </c>
      <c r="K441" s="47">
        <f t="shared" si="135"/>
        <v>44.25</v>
      </c>
      <c r="L441" s="48">
        <f t="shared" si="135"/>
        <v>32.5</v>
      </c>
      <c r="M441" s="88">
        <f t="shared" si="135"/>
        <v>683.6</v>
      </c>
    </row>
    <row r="442" spans="1:13" ht="25" customHeight="1">
      <c r="A442" s="39"/>
      <c r="B442" s="40"/>
      <c r="C442" s="41" t="s">
        <v>549</v>
      </c>
      <c r="D442" s="42" t="s">
        <v>899</v>
      </c>
      <c r="E442" s="43">
        <v>10718.400000000001</v>
      </c>
      <c r="F442" s="176">
        <v>4823.2800000000007</v>
      </c>
      <c r="G442" s="196">
        <f>G430*(1+8%)</f>
        <v>12501.941760000003</v>
      </c>
      <c r="H442" s="197">
        <f t="shared" si="134"/>
        <v>5625.8737920000012</v>
      </c>
      <c r="I442" s="44" t="s">
        <v>19</v>
      </c>
      <c r="J442" s="46">
        <f t="shared" ref="J442:M442" si="136">J441</f>
        <v>73</v>
      </c>
      <c r="K442" s="47">
        <f t="shared" si="136"/>
        <v>44.25</v>
      </c>
      <c r="L442" s="48">
        <f t="shared" si="136"/>
        <v>32.5</v>
      </c>
      <c r="M442" s="88">
        <f t="shared" si="136"/>
        <v>683.6</v>
      </c>
    </row>
    <row r="443" spans="1:13" ht="25" customHeight="1">
      <c r="A443" s="39"/>
      <c r="B443" s="40"/>
      <c r="C443" s="41" t="s">
        <v>551</v>
      </c>
      <c r="D443" s="42" t="s">
        <v>900</v>
      </c>
      <c r="E443" s="43">
        <v>10718.400000000001</v>
      </c>
      <c r="F443" s="176">
        <v>4823.2800000000007</v>
      </c>
      <c r="G443" s="196">
        <f>G430*(1+8%)</f>
        <v>12501.941760000003</v>
      </c>
      <c r="H443" s="197">
        <f t="shared" si="134"/>
        <v>5625.8737920000012</v>
      </c>
      <c r="I443" s="44" t="s">
        <v>19</v>
      </c>
      <c r="J443" s="46">
        <f t="shared" ref="J443:M443" si="137">J442</f>
        <v>73</v>
      </c>
      <c r="K443" s="47">
        <f t="shared" si="137"/>
        <v>44.25</v>
      </c>
      <c r="L443" s="48">
        <f t="shared" si="137"/>
        <v>32.5</v>
      </c>
      <c r="M443" s="88">
        <f t="shared" si="137"/>
        <v>683.6</v>
      </c>
    </row>
    <row r="444" spans="1:13" ht="25" customHeight="1">
      <c r="A444" s="39"/>
      <c r="B444" s="40"/>
      <c r="C444" s="41" t="s">
        <v>553</v>
      </c>
      <c r="D444" s="42" t="s">
        <v>901</v>
      </c>
      <c r="E444" s="43">
        <v>10718.400000000001</v>
      </c>
      <c r="F444" s="176">
        <v>4823.2800000000007</v>
      </c>
      <c r="G444" s="196">
        <f>G430*(1+8%)</f>
        <v>12501.941760000003</v>
      </c>
      <c r="H444" s="197">
        <f t="shared" si="134"/>
        <v>5625.8737920000012</v>
      </c>
      <c r="I444" s="44" t="s">
        <v>19</v>
      </c>
      <c r="J444" s="46">
        <f t="shared" ref="J444:M444" si="138">J443</f>
        <v>73</v>
      </c>
      <c r="K444" s="47">
        <f t="shared" si="138"/>
        <v>44.25</v>
      </c>
      <c r="L444" s="48">
        <f t="shared" si="138"/>
        <v>32.5</v>
      </c>
      <c r="M444" s="88">
        <f t="shared" si="138"/>
        <v>683.6</v>
      </c>
    </row>
    <row r="445" spans="1:13" ht="25" customHeight="1">
      <c r="A445" s="39"/>
      <c r="B445" s="40"/>
      <c r="C445" s="41" t="s">
        <v>555</v>
      </c>
      <c r="D445" s="42" t="s">
        <v>902</v>
      </c>
      <c r="E445" s="43">
        <v>10718.400000000001</v>
      </c>
      <c r="F445" s="176">
        <v>4823.2800000000007</v>
      </c>
      <c r="G445" s="196">
        <f>G430*(1+8%)</f>
        <v>12501.941760000003</v>
      </c>
      <c r="H445" s="197">
        <f t="shared" si="134"/>
        <v>5625.8737920000012</v>
      </c>
      <c r="I445" s="44" t="s">
        <v>19</v>
      </c>
      <c r="J445" s="46">
        <f t="shared" ref="J445:M445" si="139">J444</f>
        <v>73</v>
      </c>
      <c r="K445" s="47">
        <f t="shared" si="139"/>
        <v>44.25</v>
      </c>
      <c r="L445" s="48">
        <f t="shared" si="139"/>
        <v>32.5</v>
      </c>
      <c r="M445" s="88">
        <f t="shared" si="139"/>
        <v>683.6</v>
      </c>
    </row>
    <row r="446" spans="1:13" ht="25" customHeight="1">
      <c r="A446" s="39"/>
      <c r="B446" s="40"/>
      <c r="C446" s="41" t="s">
        <v>557</v>
      </c>
      <c r="D446" s="42" t="s">
        <v>903</v>
      </c>
      <c r="E446" s="43">
        <v>10718.400000000001</v>
      </c>
      <c r="F446" s="176">
        <v>4823.2800000000007</v>
      </c>
      <c r="G446" s="196">
        <f>G430*(1+8%)</f>
        <v>12501.941760000003</v>
      </c>
      <c r="H446" s="197">
        <f t="shared" si="134"/>
        <v>5625.8737920000012</v>
      </c>
      <c r="I446" s="44" t="s">
        <v>19</v>
      </c>
      <c r="J446" s="46">
        <f t="shared" ref="J446:M446" si="140">J445</f>
        <v>73</v>
      </c>
      <c r="K446" s="47">
        <f t="shared" si="140"/>
        <v>44.25</v>
      </c>
      <c r="L446" s="48">
        <f t="shared" si="140"/>
        <v>32.5</v>
      </c>
      <c r="M446" s="88">
        <f t="shared" si="140"/>
        <v>683.6</v>
      </c>
    </row>
    <row r="447" spans="1:13" ht="25" customHeight="1">
      <c r="A447" s="39"/>
      <c r="B447" s="40"/>
      <c r="C447" s="41" t="s">
        <v>559</v>
      </c>
      <c r="D447" s="42" t="s">
        <v>904</v>
      </c>
      <c r="E447" s="43">
        <v>10718.400000000001</v>
      </c>
      <c r="F447" s="176">
        <v>4823.2800000000007</v>
      </c>
      <c r="G447" s="196">
        <f>G430*(1+8%)</f>
        <v>12501.941760000003</v>
      </c>
      <c r="H447" s="197">
        <f t="shared" si="134"/>
        <v>5625.8737920000012</v>
      </c>
      <c r="I447" s="44" t="s">
        <v>19</v>
      </c>
      <c r="J447" s="46">
        <f t="shared" ref="J447:M447" si="141">J446</f>
        <v>73</v>
      </c>
      <c r="K447" s="47">
        <f t="shared" si="141"/>
        <v>44.25</v>
      </c>
      <c r="L447" s="48">
        <f t="shared" si="141"/>
        <v>32.5</v>
      </c>
      <c r="M447" s="88">
        <f t="shared" si="141"/>
        <v>683.6</v>
      </c>
    </row>
    <row r="448" spans="1:13" ht="25" customHeight="1">
      <c r="A448" s="39"/>
      <c r="B448" s="40"/>
      <c r="C448" s="41" t="s">
        <v>60</v>
      </c>
      <c r="D448" s="42" t="s">
        <v>59</v>
      </c>
      <c r="E448" s="43">
        <v>11790.24</v>
      </c>
      <c r="F448" s="176">
        <v>5305.6080000000002</v>
      </c>
      <c r="G448" s="198">
        <f>G430*(1+15%)</f>
        <v>13312.252800000002</v>
      </c>
      <c r="H448" s="199">
        <f t="shared" ref="H448:H450" si="142">G448*(0.45)</f>
        <v>5990.5137600000007</v>
      </c>
      <c r="I448" s="49" t="s">
        <v>19</v>
      </c>
      <c r="J448" s="46">
        <f>J441</f>
        <v>73</v>
      </c>
      <c r="K448" s="47">
        <f>K441</f>
        <v>44.25</v>
      </c>
      <c r="L448" s="48">
        <f>L441</f>
        <v>32.5</v>
      </c>
      <c r="M448" s="88">
        <f>M441</f>
        <v>683.6</v>
      </c>
    </row>
    <row r="449" spans="1:13" ht="25" customHeight="1">
      <c r="A449" s="39"/>
      <c r="B449" s="40"/>
      <c r="C449" s="41" t="s">
        <v>58</v>
      </c>
      <c r="D449" s="42" t="s">
        <v>59</v>
      </c>
      <c r="E449" s="43">
        <v>11790.24</v>
      </c>
      <c r="F449" s="176">
        <v>5305.6080000000002</v>
      </c>
      <c r="G449" s="198">
        <f>G430*(1+15%)</f>
        <v>13312.252800000002</v>
      </c>
      <c r="H449" s="199">
        <f t="shared" si="142"/>
        <v>5990.5137600000007</v>
      </c>
      <c r="I449" s="44" t="s">
        <v>19</v>
      </c>
      <c r="J449" s="101"/>
      <c r="K449" s="78"/>
      <c r="L449" s="79"/>
      <c r="M449" s="102"/>
    </row>
    <row r="450" spans="1:13" ht="25" customHeight="1" thickBot="1">
      <c r="A450" s="50"/>
      <c r="B450" s="90"/>
      <c r="C450" s="180" t="s">
        <v>62</v>
      </c>
      <c r="D450" s="181"/>
      <c r="E450" s="182"/>
      <c r="F450" s="187"/>
      <c r="G450" s="200">
        <f>G430*(1+20%)</f>
        <v>13891.046400000003</v>
      </c>
      <c r="H450" s="201">
        <f t="shared" si="142"/>
        <v>6250.9708800000017</v>
      </c>
      <c r="I450" s="98"/>
      <c r="J450" s="85">
        <f>J448</f>
        <v>73</v>
      </c>
      <c r="K450" s="82">
        <f>K448</f>
        <v>44.25</v>
      </c>
      <c r="L450" s="83">
        <f>L448</f>
        <v>32.5</v>
      </c>
      <c r="M450" s="89">
        <f>M448</f>
        <v>683.6</v>
      </c>
    </row>
    <row r="451" spans="1:13" ht="46" customHeight="1" thickBot="1">
      <c r="A451" s="171" t="s">
        <v>510</v>
      </c>
      <c r="B451" s="125"/>
      <c r="C451" s="125"/>
      <c r="D451" s="125"/>
      <c r="E451" s="126"/>
      <c r="F451" s="126"/>
      <c r="G451" s="126"/>
      <c r="H451" s="126"/>
      <c r="I451" s="127"/>
      <c r="J451" s="128"/>
      <c r="K451" s="128"/>
      <c r="L451" s="128"/>
      <c r="M451" s="129"/>
    </row>
    <row r="452" spans="1:13">
      <c r="A452" s="11"/>
      <c r="B452" s="11"/>
      <c r="C452" s="11"/>
      <c r="D452" s="11"/>
      <c r="E452" s="130"/>
      <c r="F452" s="130"/>
      <c r="G452" s="130"/>
      <c r="H452" s="130"/>
      <c r="I452" s="11"/>
      <c r="J452" s="11"/>
      <c r="K452" s="11"/>
      <c r="L452" s="11"/>
      <c r="M452" s="11"/>
    </row>
    <row r="453" spans="1:13">
      <c r="A453" s="11"/>
      <c r="B453" s="11"/>
      <c r="C453" s="11"/>
      <c r="D453" s="11"/>
      <c r="E453" s="130"/>
      <c r="F453" s="130"/>
      <c r="G453" s="130"/>
      <c r="H453" s="130"/>
      <c r="I453" s="11"/>
      <c r="J453" s="11"/>
      <c r="K453" s="11"/>
      <c r="L453" s="11"/>
      <c r="M453" s="11"/>
    </row>
    <row r="454" spans="1:13">
      <c r="A454" s="11"/>
      <c r="B454" s="11"/>
      <c r="C454" s="11"/>
      <c r="D454" s="11"/>
      <c r="E454" s="130"/>
      <c r="F454" s="130"/>
      <c r="G454" s="130"/>
      <c r="H454" s="130"/>
      <c r="I454" s="11"/>
      <c r="J454" s="11"/>
      <c r="K454" s="11"/>
      <c r="L454" s="11"/>
      <c r="M454" s="11"/>
    </row>
    <row r="455" spans="1:13">
      <c r="A455" s="11"/>
      <c r="B455" s="11"/>
      <c r="C455" s="11"/>
      <c r="D455" s="11"/>
      <c r="E455" s="130"/>
      <c r="F455" s="130"/>
      <c r="G455" s="130"/>
      <c r="H455" s="130"/>
      <c r="I455" s="11"/>
      <c r="J455" s="11"/>
      <c r="K455" s="11"/>
      <c r="L455" s="11"/>
      <c r="M455" s="11"/>
    </row>
    <row r="456" spans="1:13">
      <c r="A456" s="11"/>
      <c r="B456" s="11"/>
      <c r="C456" s="11"/>
      <c r="D456" s="11"/>
      <c r="E456" s="130"/>
      <c r="F456" s="130"/>
      <c r="G456" s="130"/>
      <c r="H456" s="130"/>
      <c r="I456" s="11"/>
      <c r="J456" s="11"/>
      <c r="K456" s="11"/>
      <c r="L456" s="11"/>
      <c r="M456" s="11"/>
    </row>
    <row r="457" spans="1:13">
      <c r="A457" s="11"/>
      <c r="B457" s="11"/>
      <c r="C457" s="11"/>
      <c r="D457" s="11"/>
      <c r="E457" s="130"/>
      <c r="F457" s="130"/>
      <c r="G457" s="130"/>
      <c r="H457" s="130"/>
      <c r="I457" s="11"/>
      <c r="J457" s="11"/>
      <c r="K457" s="11"/>
      <c r="L457" s="11"/>
      <c r="M457" s="11"/>
    </row>
    <row r="458" spans="1:13">
      <c r="A458" s="11"/>
      <c r="B458" s="11"/>
      <c r="C458" s="11"/>
      <c r="D458" s="11"/>
      <c r="E458" s="130"/>
      <c r="F458" s="130"/>
      <c r="G458" s="130"/>
      <c r="H458" s="130"/>
      <c r="I458" s="11"/>
      <c r="J458" s="11"/>
      <c r="K458" s="11"/>
      <c r="L458" s="11"/>
      <c r="M458" s="11"/>
    </row>
    <row r="459" spans="1:13">
      <c r="A459" s="11"/>
      <c r="B459" s="11"/>
      <c r="C459" s="11"/>
      <c r="D459" s="11"/>
      <c r="E459" s="130"/>
      <c r="F459" s="130"/>
      <c r="G459" s="130"/>
      <c r="H459" s="130"/>
      <c r="I459" s="11"/>
      <c r="J459" s="11"/>
      <c r="K459" s="11"/>
      <c r="L459" s="11"/>
      <c r="M459" s="11"/>
    </row>
    <row r="460" spans="1:13">
      <c r="A460" s="11"/>
      <c r="B460" s="11"/>
      <c r="C460" s="11"/>
      <c r="D460" s="11"/>
      <c r="E460" s="130"/>
      <c r="F460" s="130"/>
      <c r="G460" s="130"/>
      <c r="H460" s="130"/>
      <c r="I460" s="11"/>
      <c r="J460" s="11"/>
      <c r="K460" s="11"/>
      <c r="L460" s="11"/>
      <c r="M460" s="11"/>
    </row>
    <row r="461" spans="1:13">
      <c r="A461" s="11"/>
      <c r="B461" s="11"/>
      <c r="C461" s="11"/>
      <c r="D461" s="11"/>
      <c r="E461" s="130"/>
      <c r="F461" s="130"/>
      <c r="G461" s="130"/>
      <c r="H461" s="130"/>
      <c r="I461" s="11"/>
      <c r="J461" s="11"/>
      <c r="K461" s="11"/>
      <c r="L461" s="11"/>
      <c r="M461" s="11"/>
    </row>
    <row r="462" spans="1:13">
      <c r="A462" s="11"/>
      <c r="B462" s="11"/>
      <c r="C462" s="11"/>
      <c r="D462" s="11"/>
      <c r="E462" s="130"/>
      <c r="F462" s="130"/>
      <c r="G462" s="130"/>
      <c r="H462" s="130"/>
      <c r="I462" s="11"/>
      <c r="J462" s="11"/>
      <c r="K462" s="11"/>
      <c r="L462" s="11"/>
      <c r="M462" s="11"/>
    </row>
    <row r="463" spans="1:13">
      <c r="A463" s="11"/>
      <c r="B463" s="11"/>
      <c r="C463" s="11"/>
      <c r="D463" s="11"/>
      <c r="E463" s="130"/>
      <c r="F463" s="130"/>
      <c r="G463" s="130"/>
      <c r="H463" s="130"/>
      <c r="I463" s="11"/>
      <c r="J463" s="11"/>
      <c r="K463" s="11"/>
      <c r="L463" s="11"/>
      <c r="M463" s="11"/>
    </row>
    <row r="464" spans="1:13">
      <c r="A464" s="11"/>
      <c r="B464" s="11"/>
      <c r="C464" s="11"/>
      <c r="D464" s="11"/>
      <c r="E464" s="130"/>
      <c r="F464" s="130"/>
      <c r="G464" s="130"/>
      <c r="H464" s="130"/>
      <c r="I464" s="11"/>
      <c r="J464" s="11"/>
      <c r="K464" s="11"/>
      <c r="L464" s="11"/>
      <c r="M464" s="11"/>
    </row>
    <row r="465" spans="1:13">
      <c r="A465" s="11"/>
      <c r="B465" s="11"/>
      <c r="C465" s="11"/>
      <c r="D465" s="11"/>
      <c r="E465" s="130"/>
      <c r="F465" s="130"/>
      <c r="G465" s="130"/>
      <c r="H465" s="130"/>
      <c r="I465" s="11"/>
      <c r="J465" s="11"/>
      <c r="K465" s="11"/>
      <c r="L465" s="11"/>
      <c r="M465" s="11"/>
    </row>
    <row r="466" spans="1:13">
      <c r="A466" s="11"/>
      <c r="B466" s="11"/>
      <c r="C466" s="11"/>
      <c r="D466" s="11"/>
      <c r="E466" s="130"/>
      <c r="F466" s="130"/>
      <c r="G466" s="130"/>
      <c r="H466" s="130"/>
      <c r="I466" s="11"/>
      <c r="J466" s="11"/>
      <c r="K466" s="11"/>
      <c r="L466" s="11"/>
      <c r="M466" s="11"/>
    </row>
    <row r="467" spans="1:13">
      <c r="A467" s="11"/>
      <c r="B467" s="11"/>
      <c r="C467" s="11"/>
      <c r="D467" s="11"/>
      <c r="E467" s="130"/>
      <c r="F467" s="130"/>
      <c r="G467" s="130"/>
      <c r="H467" s="130"/>
      <c r="I467" s="11"/>
      <c r="J467" s="11"/>
      <c r="K467" s="11"/>
      <c r="L467" s="11"/>
      <c r="M467" s="11"/>
    </row>
    <row r="468" spans="1:13">
      <c r="A468" s="11"/>
      <c r="B468" s="11"/>
      <c r="C468" s="11"/>
      <c r="D468" s="11"/>
      <c r="E468" s="130"/>
      <c r="F468" s="130"/>
      <c r="G468" s="130"/>
      <c r="H468" s="130"/>
      <c r="I468" s="11"/>
      <c r="J468" s="11"/>
      <c r="K468" s="11"/>
      <c r="L468" s="11"/>
      <c r="M468" s="11"/>
    </row>
    <row r="469" spans="1:13">
      <c r="A469" s="11"/>
      <c r="B469" s="11"/>
      <c r="C469" s="11"/>
      <c r="D469" s="11"/>
      <c r="E469" s="130"/>
      <c r="F469" s="130"/>
      <c r="G469" s="130"/>
      <c r="H469" s="130"/>
      <c r="I469" s="11"/>
      <c r="J469" s="11"/>
      <c r="K469" s="11"/>
      <c r="L469" s="11"/>
      <c r="M469" s="11"/>
    </row>
    <row r="470" spans="1:13">
      <c r="A470" s="11"/>
      <c r="B470" s="11"/>
      <c r="C470" s="11"/>
      <c r="D470" s="11"/>
      <c r="E470" s="130"/>
      <c r="F470" s="130"/>
      <c r="G470" s="130"/>
      <c r="H470" s="130"/>
      <c r="I470" s="11"/>
      <c r="J470" s="11"/>
      <c r="K470" s="11"/>
      <c r="L470" s="11"/>
      <c r="M470" s="11"/>
    </row>
    <row r="471" spans="1:13">
      <c r="A471" s="11"/>
      <c r="B471" s="11"/>
      <c r="C471" s="11"/>
      <c r="D471" s="11"/>
      <c r="E471" s="130"/>
      <c r="F471" s="130"/>
      <c r="G471" s="130"/>
      <c r="H471" s="130"/>
      <c r="I471" s="11"/>
      <c r="J471" s="11"/>
      <c r="K471" s="11"/>
      <c r="L471" s="11"/>
      <c r="M471" s="11"/>
    </row>
    <row r="472" spans="1:13">
      <c r="A472" s="11"/>
      <c r="B472" s="11"/>
      <c r="C472" s="11"/>
      <c r="D472" s="11"/>
      <c r="E472" s="130"/>
      <c r="F472" s="130"/>
      <c r="G472" s="130"/>
      <c r="H472" s="130"/>
      <c r="I472" s="11"/>
      <c r="J472" s="11"/>
      <c r="K472" s="11"/>
      <c r="L472" s="11"/>
      <c r="M472" s="11"/>
    </row>
    <row r="473" spans="1:13">
      <c r="A473" s="11"/>
      <c r="B473" s="11"/>
      <c r="C473" s="11"/>
      <c r="D473" s="11"/>
      <c r="E473" s="130"/>
      <c r="F473" s="130"/>
      <c r="G473" s="130"/>
      <c r="H473" s="130"/>
      <c r="I473" s="11"/>
      <c r="J473" s="11"/>
      <c r="K473" s="11"/>
      <c r="L473" s="11"/>
      <c r="M473" s="11"/>
    </row>
    <row r="474" spans="1:13">
      <c r="A474" s="11"/>
      <c r="B474" s="11"/>
      <c r="C474" s="11"/>
      <c r="D474" s="11"/>
      <c r="E474" s="130"/>
      <c r="F474" s="130"/>
      <c r="G474" s="130"/>
      <c r="H474" s="130"/>
      <c r="I474" s="11"/>
      <c r="J474" s="11"/>
      <c r="K474" s="11"/>
      <c r="L474" s="11"/>
      <c r="M474" s="11"/>
    </row>
    <row r="475" spans="1:13">
      <c r="A475" s="11"/>
      <c r="B475" s="11"/>
      <c r="C475" s="11"/>
      <c r="D475" s="11"/>
      <c r="E475" s="130"/>
      <c r="F475" s="130"/>
      <c r="G475" s="130"/>
      <c r="H475" s="130"/>
      <c r="I475" s="11"/>
      <c r="J475" s="11"/>
      <c r="K475" s="11"/>
      <c r="L475" s="11"/>
      <c r="M475" s="11"/>
    </row>
    <row r="476" spans="1:13">
      <c r="A476" s="11"/>
      <c r="B476" s="11"/>
      <c r="C476" s="11"/>
      <c r="D476" s="11"/>
      <c r="E476" s="130"/>
      <c r="F476" s="130"/>
      <c r="G476" s="130"/>
      <c r="H476" s="130"/>
      <c r="I476" s="11"/>
      <c r="J476" s="11"/>
      <c r="K476" s="11"/>
      <c r="L476" s="11"/>
      <c r="M476" s="11"/>
    </row>
    <row r="477" spans="1:13">
      <c r="A477" s="11"/>
      <c r="B477" s="11"/>
      <c r="C477" s="11"/>
      <c r="D477" s="11"/>
      <c r="E477" s="130"/>
      <c r="F477" s="130"/>
      <c r="G477" s="130"/>
      <c r="H477" s="130"/>
      <c r="I477" s="11"/>
      <c r="J477" s="11"/>
      <c r="K477" s="11"/>
      <c r="L477" s="11"/>
      <c r="M477" s="11"/>
    </row>
    <row r="478" spans="1:13">
      <c r="A478" s="11"/>
      <c r="B478" s="11"/>
      <c r="C478" s="11"/>
      <c r="D478" s="11"/>
      <c r="E478" s="130"/>
      <c r="F478" s="130"/>
      <c r="G478" s="130"/>
      <c r="H478" s="130"/>
      <c r="I478" s="11"/>
      <c r="J478" s="11"/>
      <c r="K478" s="11"/>
      <c r="L478" s="11"/>
      <c r="M478" s="11"/>
    </row>
    <row r="479" spans="1:13">
      <c r="A479" s="11"/>
      <c r="B479" s="11"/>
      <c r="C479" s="11"/>
      <c r="D479" s="11"/>
      <c r="E479" s="130"/>
      <c r="F479" s="130"/>
      <c r="G479" s="130"/>
      <c r="H479" s="130"/>
      <c r="I479" s="11"/>
      <c r="J479" s="11"/>
      <c r="K479" s="11"/>
      <c r="L479" s="11"/>
      <c r="M479" s="11"/>
    </row>
    <row r="480" spans="1:13">
      <c r="A480" s="11"/>
      <c r="B480" s="11"/>
      <c r="C480" s="11"/>
      <c r="D480" s="11"/>
      <c r="E480" s="130"/>
      <c r="F480" s="130"/>
      <c r="G480" s="130"/>
      <c r="H480" s="130"/>
      <c r="I480" s="11"/>
      <c r="J480" s="11"/>
      <c r="K480" s="11"/>
      <c r="L480" s="11"/>
      <c r="M480" s="11"/>
    </row>
    <row r="481" spans="1:13">
      <c r="A481" s="11"/>
      <c r="B481" s="11"/>
      <c r="C481" s="11"/>
      <c r="D481" s="11"/>
      <c r="E481" s="130"/>
      <c r="F481" s="130"/>
      <c r="G481" s="130"/>
      <c r="H481" s="130"/>
      <c r="I481" s="11"/>
      <c r="J481" s="11"/>
      <c r="K481" s="11"/>
      <c r="L481" s="11"/>
      <c r="M481" s="11"/>
    </row>
    <row r="482" spans="1:13">
      <c r="A482" s="11"/>
      <c r="B482" s="11"/>
      <c r="C482" s="11"/>
      <c r="D482" s="11"/>
      <c r="E482" s="130"/>
      <c r="F482" s="130"/>
      <c r="G482" s="130"/>
      <c r="H482" s="130"/>
      <c r="I482" s="11"/>
      <c r="J482" s="11"/>
      <c r="K482" s="11"/>
      <c r="L482" s="11"/>
      <c r="M482" s="11"/>
    </row>
    <row r="483" spans="1:13">
      <c r="A483" s="11"/>
      <c r="B483" s="11"/>
      <c r="C483" s="11"/>
      <c r="D483" s="11"/>
      <c r="E483" s="130"/>
      <c r="F483" s="130"/>
      <c r="G483" s="130"/>
      <c r="H483" s="130"/>
      <c r="I483" s="11"/>
      <c r="J483" s="11"/>
      <c r="K483" s="11"/>
      <c r="L483" s="11"/>
      <c r="M483" s="11"/>
    </row>
    <row r="484" spans="1:13">
      <c r="A484" s="11"/>
      <c r="B484" s="11"/>
      <c r="C484" s="11"/>
      <c r="D484" s="11"/>
      <c r="E484" s="130"/>
      <c r="F484" s="130"/>
      <c r="G484" s="130"/>
      <c r="H484" s="130"/>
      <c r="I484" s="11"/>
      <c r="J484" s="11"/>
      <c r="K484" s="11"/>
      <c r="L484" s="11"/>
      <c r="M484" s="11"/>
    </row>
    <row r="485" spans="1:13">
      <c r="A485" s="11"/>
      <c r="B485" s="11"/>
      <c r="C485" s="11"/>
      <c r="D485" s="11"/>
      <c r="E485" s="130"/>
      <c r="F485" s="130"/>
      <c r="G485" s="130"/>
      <c r="H485" s="130"/>
      <c r="I485" s="11"/>
      <c r="J485" s="11"/>
      <c r="K485" s="11"/>
      <c r="L485" s="11"/>
      <c r="M485" s="11"/>
    </row>
    <row r="486" spans="1:13">
      <c r="A486" s="11"/>
      <c r="B486" s="11"/>
      <c r="C486" s="11"/>
      <c r="D486" s="11"/>
      <c r="E486" s="130"/>
      <c r="F486" s="130"/>
      <c r="G486" s="130"/>
      <c r="H486" s="130"/>
      <c r="I486" s="11"/>
      <c r="J486" s="11"/>
      <c r="K486" s="11"/>
      <c r="L486" s="11"/>
      <c r="M486" s="11"/>
    </row>
    <row r="487" spans="1:13">
      <c r="A487" s="11"/>
      <c r="B487" s="11"/>
      <c r="C487" s="11"/>
      <c r="D487" s="11"/>
      <c r="E487" s="130"/>
      <c r="F487" s="130"/>
      <c r="G487" s="130"/>
      <c r="H487" s="130"/>
      <c r="I487" s="11"/>
      <c r="J487" s="11"/>
      <c r="K487" s="11"/>
      <c r="L487" s="11"/>
      <c r="M487" s="11"/>
    </row>
    <row r="488" spans="1:13">
      <c r="A488" s="11"/>
      <c r="B488" s="11"/>
      <c r="C488" s="11"/>
      <c r="D488" s="11"/>
      <c r="E488" s="130"/>
      <c r="F488" s="130"/>
      <c r="G488" s="130"/>
      <c r="H488" s="130"/>
      <c r="I488" s="11"/>
      <c r="J488" s="11"/>
      <c r="K488" s="11"/>
      <c r="L488" s="11"/>
      <c r="M488" s="11"/>
    </row>
    <row r="489" spans="1:13">
      <c r="A489" s="11"/>
      <c r="B489" s="11"/>
      <c r="C489" s="11"/>
      <c r="D489" s="11"/>
      <c r="E489" s="130"/>
      <c r="F489" s="130"/>
      <c r="G489" s="130"/>
      <c r="H489" s="130"/>
      <c r="I489" s="11"/>
      <c r="J489" s="11"/>
      <c r="K489" s="11"/>
      <c r="L489" s="11"/>
      <c r="M489" s="11"/>
    </row>
    <row r="490" spans="1:13">
      <c r="A490" s="11"/>
      <c r="B490" s="11"/>
      <c r="C490" s="11"/>
      <c r="D490" s="11"/>
      <c r="E490" s="130"/>
      <c r="F490" s="130"/>
      <c r="G490" s="130"/>
      <c r="H490" s="130"/>
      <c r="I490" s="11"/>
      <c r="J490" s="11"/>
      <c r="K490" s="11"/>
      <c r="L490" s="11"/>
      <c r="M490" s="11"/>
    </row>
    <row r="491" spans="1:13">
      <c r="A491" s="11"/>
      <c r="B491" s="11"/>
      <c r="C491" s="11"/>
      <c r="D491" s="11"/>
      <c r="E491" s="130"/>
      <c r="F491" s="130"/>
      <c r="G491" s="130"/>
      <c r="H491" s="130"/>
      <c r="I491" s="11"/>
      <c r="J491" s="11"/>
      <c r="K491" s="11"/>
      <c r="L491" s="11"/>
      <c r="M491" s="11"/>
    </row>
    <row r="492" spans="1:13">
      <c r="A492" s="11"/>
      <c r="B492" s="11"/>
      <c r="C492" s="11"/>
      <c r="D492" s="11"/>
      <c r="E492" s="130"/>
      <c r="F492" s="130"/>
      <c r="G492" s="130"/>
      <c r="H492" s="130"/>
      <c r="I492" s="11"/>
      <c r="J492" s="11"/>
      <c r="K492" s="11"/>
      <c r="L492" s="11"/>
      <c r="M492" s="11"/>
    </row>
    <row r="493" spans="1:13">
      <c r="A493" s="11"/>
      <c r="B493" s="11"/>
      <c r="C493" s="11"/>
      <c r="D493" s="11"/>
      <c r="E493" s="130"/>
      <c r="F493" s="130"/>
      <c r="G493" s="130"/>
      <c r="H493" s="130"/>
      <c r="I493" s="11"/>
      <c r="J493" s="11"/>
      <c r="K493" s="11"/>
      <c r="L493" s="11"/>
      <c r="M493" s="11"/>
    </row>
    <row r="494" spans="1:13">
      <c r="A494" s="11"/>
      <c r="B494" s="11"/>
      <c r="C494" s="11"/>
      <c r="D494" s="11"/>
      <c r="E494" s="130"/>
      <c r="F494" s="130"/>
      <c r="G494" s="130"/>
      <c r="H494" s="130"/>
      <c r="I494" s="11"/>
      <c r="J494" s="11"/>
      <c r="K494" s="11"/>
      <c r="L494" s="11"/>
      <c r="M494" s="11"/>
    </row>
    <row r="495" spans="1:13">
      <c r="A495" s="11"/>
      <c r="B495" s="11"/>
      <c r="C495" s="11"/>
      <c r="D495" s="11"/>
      <c r="E495" s="130"/>
      <c r="F495" s="130"/>
      <c r="G495" s="130"/>
      <c r="H495" s="130"/>
      <c r="I495" s="11"/>
      <c r="J495" s="11"/>
      <c r="K495" s="11"/>
      <c r="L495" s="11"/>
      <c r="M495" s="11"/>
    </row>
    <row r="496" spans="1:13">
      <c r="A496" s="11"/>
      <c r="B496" s="11"/>
      <c r="C496" s="11"/>
      <c r="D496" s="11"/>
      <c r="E496" s="130"/>
      <c r="F496" s="130"/>
      <c r="G496" s="130"/>
      <c r="H496" s="130"/>
      <c r="I496" s="11"/>
      <c r="J496" s="11"/>
      <c r="K496" s="11"/>
      <c r="L496" s="11"/>
      <c r="M496" s="11"/>
    </row>
    <row r="497" spans="1:13">
      <c r="A497" s="11"/>
      <c r="B497" s="11"/>
      <c r="C497" s="11"/>
      <c r="D497" s="11"/>
      <c r="E497" s="130"/>
      <c r="F497" s="130"/>
      <c r="G497" s="130"/>
      <c r="H497" s="130"/>
      <c r="I497" s="11"/>
      <c r="J497" s="11"/>
      <c r="K497" s="11"/>
      <c r="L497" s="11"/>
      <c r="M497" s="11"/>
    </row>
    <row r="498" spans="1:13">
      <c r="A498" s="11"/>
      <c r="B498" s="11"/>
      <c r="C498" s="11"/>
      <c r="D498" s="11"/>
      <c r="E498" s="130"/>
      <c r="F498" s="130"/>
      <c r="G498" s="130"/>
      <c r="H498" s="130"/>
      <c r="I498" s="11"/>
      <c r="J498" s="11"/>
      <c r="K498" s="11"/>
      <c r="L498" s="11"/>
      <c r="M498" s="11"/>
    </row>
    <row r="499" spans="1:13">
      <c r="A499" s="11"/>
      <c r="B499" s="11"/>
      <c r="C499" s="11"/>
      <c r="D499" s="11"/>
      <c r="E499" s="130"/>
      <c r="F499" s="130"/>
      <c r="G499" s="130"/>
      <c r="H499" s="130"/>
      <c r="I499" s="11"/>
      <c r="J499" s="11"/>
      <c r="K499" s="11"/>
      <c r="L499" s="11"/>
      <c r="M499" s="11"/>
    </row>
    <row r="500" spans="1:13">
      <c r="A500" s="11"/>
      <c r="B500" s="11"/>
      <c r="C500" s="11"/>
      <c r="D500" s="11"/>
      <c r="E500" s="130"/>
      <c r="F500" s="130"/>
      <c r="G500" s="130"/>
      <c r="H500" s="130"/>
      <c r="I500" s="11"/>
      <c r="J500" s="11"/>
      <c r="K500" s="11"/>
      <c r="L500" s="11"/>
      <c r="M500" s="11"/>
    </row>
    <row r="501" spans="1:13">
      <c r="A501" s="11"/>
      <c r="B501" s="11"/>
      <c r="C501" s="11"/>
      <c r="D501" s="11"/>
      <c r="E501" s="130"/>
      <c r="F501" s="130"/>
      <c r="G501" s="130"/>
      <c r="H501" s="130"/>
      <c r="I501" s="11"/>
      <c r="J501" s="11"/>
      <c r="K501" s="11"/>
      <c r="L501" s="11"/>
      <c r="M501" s="11"/>
    </row>
    <row r="502" spans="1:13">
      <c r="A502" s="11"/>
      <c r="B502" s="11"/>
      <c r="C502" s="11"/>
      <c r="D502" s="11"/>
      <c r="E502" s="130"/>
      <c r="F502" s="130"/>
      <c r="G502" s="130"/>
      <c r="H502" s="130"/>
      <c r="I502" s="11"/>
      <c r="J502" s="11"/>
      <c r="K502" s="11"/>
      <c r="L502" s="11"/>
      <c r="M502" s="11"/>
    </row>
    <row r="503" spans="1:13">
      <c r="A503" s="11"/>
      <c r="B503" s="11"/>
      <c r="C503" s="11"/>
      <c r="D503" s="11"/>
      <c r="E503" s="130"/>
      <c r="F503" s="130"/>
      <c r="G503" s="130"/>
      <c r="H503" s="130"/>
      <c r="I503" s="11"/>
      <c r="J503" s="11"/>
      <c r="K503" s="11"/>
      <c r="L503" s="11"/>
      <c r="M503" s="11"/>
    </row>
    <row r="504" spans="1:13">
      <c r="A504" s="11"/>
      <c r="B504" s="11"/>
      <c r="C504" s="11"/>
      <c r="D504" s="11"/>
      <c r="E504" s="130"/>
      <c r="F504" s="130"/>
      <c r="G504" s="130"/>
      <c r="H504" s="130"/>
      <c r="I504" s="11"/>
      <c r="J504" s="11"/>
      <c r="K504" s="11"/>
      <c r="L504" s="11"/>
      <c r="M504" s="11"/>
    </row>
    <row r="505" spans="1:13">
      <c r="A505" s="11"/>
      <c r="B505" s="11"/>
      <c r="C505" s="11"/>
      <c r="D505" s="11"/>
      <c r="E505" s="130"/>
      <c r="F505" s="130"/>
      <c r="G505" s="130"/>
      <c r="H505" s="130"/>
      <c r="I505" s="11"/>
      <c r="J505" s="11"/>
      <c r="K505" s="11"/>
      <c r="L505" s="11"/>
      <c r="M505" s="11"/>
    </row>
    <row r="506" spans="1:13">
      <c r="A506" s="11"/>
      <c r="B506" s="11"/>
      <c r="C506" s="11"/>
      <c r="D506" s="11"/>
      <c r="E506" s="130"/>
      <c r="F506" s="130"/>
      <c r="G506" s="130"/>
      <c r="H506" s="130"/>
      <c r="I506" s="11"/>
      <c r="J506" s="11"/>
      <c r="K506" s="11"/>
      <c r="L506" s="11"/>
      <c r="M506" s="11"/>
    </row>
    <row r="507" spans="1:13">
      <c r="A507" s="11"/>
      <c r="B507" s="11"/>
      <c r="C507" s="11"/>
      <c r="D507" s="11"/>
      <c r="E507" s="130"/>
      <c r="F507" s="130"/>
      <c r="G507" s="130"/>
      <c r="H507" s="130"/>
      <c r="I507" s="11"/>
      <c r="J507" s="11"/>
      <c r="K507" s="11"/>
      <c r="L507" s="11"/>
      <c r="M507" s="11"/>
    </row>
    <row r="508" spans="1:13">
      <c r="A508" s="11"/>
      <c r="B508" s="11"/>
      <c r="C508" s="11"/>
      <c r="D508" s="11"/>
      <c r="E508" s="130"/>
      <c r="F508" s="130"/>
      <c r="G508" s="130"/>
      <c r="H508" s="130"/>
      <c r="I508" s="11"/>
      <c r="J508" s="11"/>
      <c r="K508" s="11"/>
      <c r="L508" s="11"/>
      <c r="M508" s="11"/>
    </row>
    <row r="509" spans="1:13">
      <c r="A509" s="11"/>
      <c r="B509" s="11"/>
      <c r="C509" s="11"/>
      <c r="D509" s="11"/>
      <c r="E509" s="130"/>
      <c r="F509" s="130"/>
      <c r="G509" s="130"/>
      <c r="H509" s="130"/>
      <c r="I509" s="11"/>
      <c r="J509" s="11"/>
      <c r="K509" s="11"/>
      <c r="L509" s="11"/>
      <c r="M509" s="11"/>
    </row>
    <row r="510" spans="1:13">
      <c r="A510" s="11"/>
      <c r="B510" s="11"/>
      <c r="C510" s="11"/>
      <c r="D510" s="11"/>
      <c r="E510" s="130"/>
      <c r="F510" s="130"/>
      <c r="G510" s="130"/>
      <c r="H510" s="130"/>
      <c r="I510" s="11"/>
      <c r="J510" s="11"/>
      <c r="K510" s="11"/>
      <c r="L510" s="11"/>
      <c r="M510" s="11"/>
    </row>
    <row r="511" spans="1:13">
      <c r="A511" s="11"/>
      <c r="B511" s="11"/>
      <c r="C511" s="11"/>
      <c r="D511" s="11"/>
      <c r="E511" s="130"/>
      <c r="F511" s="130"/>
      <c r="G511" s="130"/>
      <c r="H511" s="130"/>
      <c r="I511" s="11"/>
      <c r="J511" s="11"/>
      <c r="K511" s="11"/>
      <c r="L511" s="11"/>
      <c r="M511" s="11"/>
    </row>
    <row r="512" spans="1:13">
      <c r="A512" s="11"/>
      <c r="B512" s="11"/>
      <c r="C512" s="11"/>
      <c r="D512" s="11"/>
      <c r="E512" s="130"/>
      <c r="F512" s="130"/>
      <c r="G512" s="130"/>
      <c r="H512" s="130"/>
      <c r="I512" s="11"/>
      <c r="J512" s="11"/>
      <c r="K512" s="11"/>
      <c r="L512" s="11"/>
      <c r="M512" s="11"/>
    </row>
    <row r="513" spans="1:13">
      <c r="A513" s="11"/>
      <c r="B513" s="11"/>
      <c r="C513" s="11"/>
      <c r="D513" s="11"/>
      <c r="E513" s="130"/>
      <c r="F513" s="130"/>
      <c r="G513" s="130"/>
      <c r="H513" s="130"/>
      <c r="I513" s="11"/>
      <c r="J513" s="11"/>
      <c r="K513" s="11"/>
      <c r="L513" s="11"/>
      <c r="M513" s="11"/>
    </row>
    <row r="514" spans="1:13">
      <c r="A514" s="11"/>
      <c r="B514" s="11"/>
      <c r="C514" s="11"/>
      <c r="D514" s="11"/>
      <c r="E514" s="130"/>
      <c r="F514" s="130"/>
      <c r="G514" s="130"/>
      <c r="H514" s="130"/>
      <c r="I514" s="11"/>
      <c r="J514" s="11"/>
      <c r="K514" s="11"/>
      <c r="L514" s="11"/>
      <c r="M514" s="11"/>
    </row>
    <row r="515" spans="1:13">
      <c r="A515" s="11"/>
      <c r="B515" s="11"/>
      <c r="C515" s="11"/>
      <c r="D515" s="11"/>
      <c r="E515" s="130"/>
      <c r="F515" s="130"/>
      <c r="G515" s="130"/>
      <c r="H515" s="130"/>
      <c r="I515" s="11"/>
      <c r="J515" s="11"/>
      <c r="K515" s="11"/>
      <c r="L515" s="11"/>
      <c r="M515" s="11"/>
    </row>
    <row r="516" spans="1:13">
      <c r="A516" s="11"/>
      <c r="B516" s="11"/>
      <c r="C516" s="11"/>
      <c r="D516" s="11"/>
      <c r="E516" s="130"/>
      <c r="F516" s="130"/>
      <c r="G516" s="130"/>
      <c r="H516" s="130"/>
      <c r="I516" s="11"/>
      <c r="J516" s="11"/>
      <c r="K516" s="11"/>
      <c r="L516" s="11"/>
      <c r="M516" s="11"/>
    </row>
    <row r="517" spans="1:13">
      <c r="A517" s="11"/>
      <c r="B517" s="11"/>
      <c r="C517" s="11"/>
      <c r="D517" s="11"/>
      <c r="E517" s="130"/>
      <c r="F517" s="130"/>
      <c r="G517" s="130"/>
      <c r="H517" s="130"/>
      <c r="I517" s="11"/>
      <c r="J517" s="11"/>
      <c r="K517" s="11"/>
      <c r="L517" s="11"/>
      <c r="M517" s="11"/>
    </row>
    <row r="518" spans="1:13">
      <c r="A518" s="11"/>
      <c r="B518" s="11"/>
      <c r="C518" s="11"/>
      <c r="D518" s="11"/>
      <c r="E518" s="130"/>
      <c r="F518" s="130"/>
      <c r="G518" s="130"/>
      <c r="H518" s="130"/>
      <c r="I518" s="11"/>
      <c r="J518" s="11"/>
      <c r="K518" s="11"/>
      <c r="L518" s="11"/>
      <c r="M518" s="11"/>
    </row>
    <row r="519" spans="1:13">
      <c r="A519" s="11"/>
      <c r="B519" s="11"/>
      <c r="C519" s="11"/>
      <c r="D519" s="11"/>
      <c r="E519" s="130"/>
      <c r="F519" s="130"/>
      <c r="G519" s="130"/>
      <c r="H519" s="130"/>
      <c r="I519" s="11"/>
      <c r="J519" s="11"/>
      <c r="K519" s="11"/>
      <c r="L519" s="11"/>
      <c r="M519" s="11"/>
    </row>
    <row r="520" spans="1:13">
      <c r="A520" s="11"/>
      <c r="B520" s="11"/>
      <c r="C520" s="11"/>
      <c r="D520" s="11"/>
      <c r="E520" s="130"/>
      <c r="F520" s="130"/>
      <c r="G520" s="130"/>
      <c r="H520" s="130"/>
      <c r="I520" s="11"/>
      <c r="J520" s="11"/>
      <c r="K520" s="11"/>
      <c r="L520" s="11"/>
      <c r="M520" s="11"/>
    </row>
    <row r="521" spans="1:13">
      <c r="A521" s="11"/>
      <c r="B521" s="11"/>
      <c r="C521" s="11"/>
      <c r="D521" s="11"/>
      <c r="E521" s="130"/>
      <c r="F521" s="130"/>
      <c r="G521" s="130"/>
      <c r="H521" s="130"/>
      <c r="I521" s="11"/>
      <c r="J521" s="11"/>
      <c r="K521" s="11"/>
      <c r="L521" s="11"/>
      <c r="M521" s="11"/>
    </row>
    <row r="522" spans="1:13">
      <c r="A522" s="11"/>
      <c r="B522" s="11"/>
      <c r="C522" s="11"/>
      <c r="D522" s="11"/>
      <c r="E522" s="130"/>
      <c r="F522" s="130"/>
      <c r="G522" s="130"/>
      <c r="H522" s="130"/>
      <c r="I522" s="11"/>
      <c r="J522" s="11"/>
      <c r="K522" s="11"/>
      <c r="L522" s="11"/>
      <c r="M522" s="11"/>
    </row>
    <row r="523" spans="1:13">
      <c r="A523" s="11"/>
      <c r="B523" s="11"/>
      <c r="C523" s="11"/>
      <c r="D523" s="11"/>
      <c r="E523" s="130"/>
      <c r="F523" s="130"/>
      <c r="G523" s="130"/>
      <c r="H523" s="130"/>
      <c r="I523" s="11"/>
      <c r="J523" s="11"/>
      <c r="K523" s="11"/>
      <c r="L523" s="11"/>
      <c r="M523" s="11"/>
    </row>
    <row r="524" spans="1:13">
      <c r="A524" s="11"/>
      <c r="B524" s="11"/>
      <c r="C524" s="11"/>
      <c r="D524" s="11"/>
      <c r="E524" s="130"/>
      <c r="F524" s="130"/>
      <c r="G524" s="130"/>
      <c r="H524" s="130"/>
      <c r="I524" s="11"/>
      <c r="J524" s="11"/>
      <c r="K524" s="11"/>
      <c r="L524" s="11"/>
      <c r="M524" s="11"/>
    </row>
    <row r="525" spans="1:13">
      <c r="A525" s="11"/>
      <c r="B525" s="11"/>
      <c r="C525" s="11"/>
      <c r="D525" s="11"/>
      <c r="E525" s="130"/>
      <c r="F525" s="130"/>
      <c r="G525" s="130"/>
      <c r="H525" s="130"/>
      <c r="I525" s="11"/>
      <c r="J525" s="11"/>
      <c r="K525" s="11"/>
      <c r="L525" s="11"/>
      <c r="M525" s="11"/>
    </row>
    <row r="526" spans="1:13">
      <c r="A526" s="11"/>
      <c r="B526" s="11"/>
      <c r="C526" s="11"/>
      <c r="D526" s="11"/>
      <c r="E526" s="130"/>
      <c r="F526" s="130"/>
      <c r="G526" s="130"/>
      <c r="H526" s="130"/>
      <c r="I526" s="11"/>
      <c r="J526" s="11"/>
      <c r="K526" s="11"/>
      <c r="L526" s="11"/>
      <c r="M526" s="11"/>
    </row>
    <row r="527" spans="1:13">
      <c r="A527" s="11"/>
      <c r="B527" s="11"/>
      <c r="C527" s="11"/>
      <c r="D527" s="11"/>
      <c r="E527" s="130"/>
      <c r="F527" s="130"/>
      <c r="G527" s="130"/>
      <c r="H527" s="130"/>
      <c r="I527" s="11"/>
      <c r="J527" s="11"/>
      <c r="K527" s="11"/>
      <c r="L527" s="11"/>
      <c r="M527" s="11"/>
    </row>
    <row r="528" spans="1:13">
      <c r="A528" s="11"/>
      <c r="B528" s="11"/>
      <c r="C528" s="11"/>
      <c r="D528" s="11"/>
      <c r="E528" s="130"/>
      <c r="F528" s="130"/>
      <c r="G528" s="130"/>
      <c r="H528" s="130"/>
      <c r="I528" s="11"/>
      <c r="J528" s="11"/>
      <c r="K528" s="11"/>
      <c r="L528" s="11"/>
      <c r="M528" s="11"/>
    </row>
    <row r="529" spans="1:13">
      <c r="A529" s="11"/>
      <c r="B529" s="11"/>
      <c r="C529" s="11"/>
      <c r="D529" s="11"/>
      <c r="E529" s="130"/>
      <c r="F529" s="130"/>
      <c r="G529" s="130"/>
      <c r="H529" s="130"/>
      <c r="I529" s="11"/>
      <c r="J529" s="11"/>
      <c r="K529" s="11"/>
      <c r="L529" s="11"/>
      <c r="M529" s="11"/>
    </row>
    <row r="530" spans="1:13">
      <c r="A530" s="11"/>
      <c r="B530" s="11"/>
      <c r="C530" s="11"/>
      <c r="D530" s="11"/>
      <c r="E530" s="130"/>
      <c r="F530" s="130"/>
      <c r="G530" s="130"/>
      <c r="H530" s="130"/>
      <c r="I530" s="11"/>
      <c r="J530" s="11"/>
      <c r="K530" s="11"/>
      <c r="L530" s="11"/>
      <c r="M530" s="11"/>
    </row>
    <row r="531" spans="1:13">
      <c r="A531" s="11"/>
      <c r="B531" s="11"/>
      <c r="C531" s="11"/>
      <c r="D531" s="11"/>
      <c r="E531" s="130"/>
      <c r="F531" s="130"/>
      <c r="G531" s="130"/>
      <c r="H531" s="130"/>
      <c r="I531" s="11"/>
      <c r="J531" s="11"/>
      <c r="K531" s="11"/>
      <c r="L531" s="11"/>
      <c r="M531" s="11"/>
    </row>
    <row r="532" spans="1:13">
      <c r="A532" s="11"/>
      <c r="B532" s="11"/>
      <c r="C532" s="11"/>
      <c r="D532" s="11"/>
      <c r="E532" s="130"/>
      <c r="F532" s="130"/>
      <c r="G532" s="130"/>
      <c r="H532" s="130"/>
      <c r="I532" s="11"/>
      <c r="J532" s="11"/>
      <c r="K532" s="11"/>
      <c r="L532" s="11"/>
      <c r="M532" s="11"/>
    </row>
    <row r="533" spans="1:13">
      <c r="A533" s="11"/>
      <c r="B533" s="11"/>
      <c r="C533" s="11"/>
      <c r="D533" s="11"/>
      <c r="E533" s="130"/>
      <c r="F533" s="130"/>
      <c r="G533" s="130"/>
      <c r="H533" s="130"/>
      <c r="I533" s="11"/>
      <c r="J533" s="11"/>
      <c r="K533" s="11"/>
      <c r="L533" s="11"/>
      <c r="M533" s="11"/>
    </row>
    <row r="534" spans="1:13">
      <c r="A534" s="11"/>
      <c r="B534" s="11"/>
      <c r="C534" s="11"/>
      <c r="D534" s="11"/>
      <c r="E534" s="130"/>
      <c r="F534" s="130"/>
      <c r="G534" s="130"/>
      <c r="H534" s="130"/>
      <c r="I534" s="11"/>
      <c r="J534" s="11"/>
      <c r="K534" s="11"/>
      <c r="L534" s="11"/>
      <c r="M534" s="11"/>
    </row>
    <row r="535" spans="1:13">
      <c r="A535" s="11"/>
      <c r="B535" s="11"/>
      <c r="C535" s="11"/>
      <c r="D535" s="11"/>
      <c r="E535" s="130"/>
      <c r="F535" s="130"/>
      <c r="G535" s="130"/>
      <c r="H535" s="130"/>
      <c r="I535" s="11"/>
      <c r="J535" s="11"/>
      <c r="K535" s="11"/>
      <c r="L535" s="11"/>
      <c r="M535" s="11"/>
    </row>
    <row r="536" spans="1:13">
      <c r="A536" s="11"/>
      <c r="B536" s="11"/>
      <c r="C536" s="11"/>
      <c r="D536" s="11"/>
      <c r="E536" s="130"/>
      <c r="F536" s="130"/>
      <c r="G536" s="130"/>
      <c r="H536" s="130"/>
      <c r="I536" s="11"/>
      <c r="J536" s="11"/>
      <c r="K536" s="11"/>
      <c r="L536" s="11"/>
      <c r="M536" s="11"/>
    </row>
    <row r="537" spans="1:13">
      <c r="A537" s="11"/>
      <c r="B537" s="11"/>
      <c r="C537" s="11"/>
      <c r="D537" s="11"/>
      <c r="E537" s="130"/>
      <c r="F537" s="130"/>
      <c r="G537" s="130"/>
      <c r="H537" s="130"/>
      <c r="I537" s="11"/>
      <c r="J537" s="11"/>
      <c r="K537" s="11"/>
      <c r="L537" s="11"/>
      <c r="M537" s="11"/>
    </row>
    <row r="538" spans="1:13">
      <c r="A538" s="11"/>
      <c r="B538" s="11"/>
      <c r="C538" s="11"/>
      <c r="D538" s="11"/>
      <c r="E538" s="130"/>
      <c r="F538" s="130"/>
      <c r="G538" s="130"/>
      <c r="H538" s="130"/>
      <c r="I538" s="11"/>
      <c r="J538" s="11"/>
      <c r="K538" s="11"/>
      <c r="L538" s="11"/>
      <c r="M538" s="11"/>
    </row>
    <row r="539" spans="1:13">
      <c r="A539" s="11"/>
      <c r="B539" s="11"/>
      <c r="C539" s="11"/>
      <c r="D539" s="11"/>
      <c r="E539" s="130"/>
      <c r="F539" s="130"/>
      <c r="G539" s="130"/>
      <c r="H539" s="130"/>
      <c r="I539" s="11"/>
      <c r="J539" s="11"/>
      <c r="K539" s="11"/>
      <c r="L539" s="11"/>
      <c r="M539" s="11"/>
    </row>
    <row r="540" spans="1:13">
      <c r="A540" s="11"/>
      <c r="B540" s="11"/>
      <c r="C540" s="11"/>
      <c r="D540" s="11"/>
      <c r="E540" s="130"/>
      <c r="F540" s="130"/>
      <c r="G540" s="130"/>
      <c r="H540" s="130"/>
      <c r="I540" s="11"/>
      <c r="J540" s="11"/>
      <c r="K540" s="11"/>
      <c r="L540" s="11"/>
      <c r="M540" s="11"/>
    </row>
    <row r="541" spans="1:13">
      <c r="A541" s="11"/>
      <c r="B541" s="11"/>
      <c r="C541" s="11"/>
      <c r="D541" s="11"/>
      <c r="E541" s="130"/>
      <c r="F541" s="130"/>
      <c r="G541" s="130"/>
      <c r="H541" s="130"/>
      <c r="I541" s="11"/>
      <c r="J541" s="11"/>
      <c r="K541" s="11"/>
      <c r="L541" s="11"/>
      <c r="M541" s="11"/>
    </row>
    <row r="542" spans="1:13">
      <c r="A542" s="11"/>
      <c r="B542" s="11"/>
      <c r="C542" s="11"/>
      <c r="D542" s="11"/>
      <c r="E542" s="130"/>
      <c r="F542" s="130"/>
      <c r="G542" s="130"/>
      <c r="H542" s="130"/>
      <c r="I542" s="11"/>
      <c r="J542" s="11"/>
      <c r="K542" s="11"/>
      <c r="L542" s="11"/>
      <c r="M542" s="11"/>
    </row>
    <row r="543" spans="1:13">
      <c r="A543" s="11"/>
      <c r="B543" s="11"/>
      <c r="C543" s="11"/>
      <c r="D543" s="11"/>
      <c r="E543" s="130"/>
      <c r="F543" s="130"/>
      <c r="G543" s="130"/>
      <c r="H543" s="130"/>
      <c r="I543" s="11"/>
      <c r="J543" s="11"/>
      <c r="K543" s="11"/>
      <c r="L543" s="11"/>
      <c r="M543" s="11"/>
    </row>
    <row r="544" spans="1:13">
      <c r="A544" s="11"/>
      <c r="B544" s="11"/>
      <c r="C544" s="11"/>
      <c r="D544" s="11"/>
      <c r="E544" s="130"/>
      <c r="F544" s="130"/>
      <c r="G544" s="130"/>
      <c r="H544" s="130"/>
      <c r="I544" s="11"/>
      <c r="J544" s="11"/>
      <c r="K544" s="11"/>
      <c r="L544" s="11"/>
      <c r="M544" s="11"/>
    </row>
    <row r="545" spans="1:13">
      <c r="A545" s="11"/>
      <c r="B545" s="11"/>
      <c r="C545" s="11"/>
      <c r="D545" s="11"/>
      <c r="E545" s="130"/>
      <c r="F545" s="130"/>
      <c r="G545" s="130"/>
      <c r="H545" s="130"/>
      <c r="I545" s="11"/>
      <c r="J545" s="11"/>
      <c r="K545" s="11"/>
      <c r="L545" s="11"/>
      <c r="M545" s="11"/>
    </row>
    <row r="546" spans="1:13">
      <c r="A546" s="11"/>
      <c r="B546" s="11"/>
      <c r="C546" s="11"/>
      <c r="D546" s="11"/>
      <c r="E546" s="130"/>
      <c r="F546" s="130"/>
      <c r="G546" s="130"/>
      <c r="H546" s="130"/>
      <c r="I546" s="11"/>
      <c r="J546" s="11"/>
      <c r="K546" s="11"/>
      <c r="L546" s="11"/>
      <c r="M546" s="11"/>
    </row>
    <row r="547" spans="1:13">
      <c r="A547" s="11"/>
      <c r="B547" s="11"/>
      <c r="C547" s="11"/>
      <c r="D547" s="11"/>
      <c r="E547" s="130"/>
      <c r="F547" s="130"/>
      <c r="G547" s="130"/>
      <c r="H547" s="130"/>
      <c r="I547" s="11"/>
      <c r="J547" s="11"/>
      <c r="K547" s="11"/>
      <c r="L547" s="11"/>
      <c r="M547" s="11"/>
    </row>
    <row r="548" spans="1:13">
      <c r="A548" s="11"/>
      <c r="B548" s="11"/>
      <c r="C548" s="11"/>
      <c r="D548" s="11"/>
      <c r="E548" s="130"/>
      <c r="F548" s="130"/>
      <c r="G548" s="130"/>
      <c r="H548" s="130"/>
      <c r="I548" s="11"/>
      <c r="J548" s="11"/>
      <c r="K548" s="11"/>
      <c r="L548" s="11"/>
      <c r="M548" s="11"/>
    </row>
    <row r="549" spans="1:13">
      <c r="A549" s="11"/>
      <c r="B549" s="11"/>
      <c r="C549" s="11"/>
      <c r="D549" s="11"/>
      <c r="E549" s="130"/>
      <c r="F549" s="130"/>
      <c r="G549" s="130"/>
      <c r="H549" s="130"/>
      <c r="I549" s="11"/>
      <c r="J549" s="11"/>
      <c r="K549" s="11"/>
      <c r="L549" s="11"/>
      <c r="M549" s="11"/>
    </row>
    <row r="550" spans="1:13">
      <c r="A550" s="11"/>
      <c r="B550" s="11"/>
      <c r="C550" s="11"/>
      <c r="D550" s="11"/>
      <c r="E550" s="130"/>
      <c r="F550" s="130"/>
      <c r="G550" s="130"/>
      <c r="H550" s="130"/>
      <c r="I550" s="11"/>
      <c r="J550" s="11"/>
      <c r="K550" s="11"/>
      <c r="L550" s="11"/>
      <c r="M550" s="11"/>
    </row>
    <row r="551" spans="1:13">
      <c r="A551" s="11"/>
      <c r="B551" s="11"/>
      <c r="C551" s="11"/>
      <c r="D551" s="11"/>
      <c r="E551" s="130"/>
      <c r="F551" s="130"/>
      <c r="G551" s="130"/>
      <c r="H551" s="130"/>
      <c r="I551" s="11"/>
      <c r="J551" s="11"/>
      <c r="K551" s="11"/>
      <c r="L551" s="11"/>
      <c r="M551" s="11"/>
    </row>
    <row r="552" spans="1:13">
      <c r="A552" s="11"/>
      <c r="B552" s="11"/>
      <c r="C552" s="11"/>
      <c r="D552" s="11"/>
      <c r="E552" s="130"/>
      <c r="F552" s="130"/>
      <c r="G552" s="130"/>
      <c r="H552" s="130"/>
      <c r="I552" s="11"/>
      <c r="J552" s="11"/>
      <c r="K552" s="11"/>
      <c r="L552" s="11"/>
      <c r="M552" s="11"/>
    </row>
    <row r="553" spans="1:13">
      <c r="A553" s="11"/>
      <c r="B553" s="11"/>
      <c r="C553" s="11"/>
      <c r="D553" s="11"/>
      <c r="E553" s="130"/>
      <c r="F553" s="130"/>
      <c r="G553" s="130"/>
      <c r="H553" s="130"/>
      <c r="I553" s="11"/>
      <c r="J553" s="11"/>
      <c r="K553" s="11"/>
      <c r="L553" s="11"/>
      <c r="M553" s="11"/>
    </row>
    <row r="554" spans="1:13">
      <c r="A554" s="11"/>
      <c r="B554" s="11"/>
      <c r="C554" s="11"/>
      <c r="D554" s="11"/>
      <c r="E554" s="130"/>
      <c r="F554" s="130"/>
      <c r="G554" s="130"/>
      <c r="H554" s="130"/>
      <c r="I554" s="11"/>
      <c r="J554" s="11"/>
      <c r="K554" s="11"/>
      <c r="L554" s="11"/>
      <c r="M554" s="11"/>
    </row>
    <row r="555" spans="1:13">
      <c r="A555" s="11"/>
      <c r="B555" s="11"/>
      <c r="C555" s="11"/>
      <c r="D555" s="11"/>
      <c r="E555" s="130"/>
      <c r="F555" s="130"/>
      <c r="G555" s="130"/>
      <c r="H555" s="130"/>
      <c r="I555" s="11"/>
      <c r="J555" s="11"/>
      <c r="K555" s="11"/>
      <c r="L555" s="11"/>
      <c r="M555" s="11"/>
    </row>
    <row r="556" spans="1:13">
      <c r="A556" s="11"/>
      <c r="B556" s="11"/>
      <c r="C556" s="11"/>
      <c r="D556" s="11"/>
      <c r="E556" s="130"/>
      <c r="F556" s="130"/>
      <c r="G556" s="130"/>
      <c r="H556" s="130"/>
      <c r="I556" s="11"/>
      <c r="J556" s="11"/>
      <c r="K556" s="11"/>
      <c r="L556" s="11"/>
      <c r="M556" s="11"/>
    </row>
    <row r="557" spans="1:13">
      <c r="A557" s="11"/>
      <c r="B557" s="11"/>
      <c r="C557" s="11"/>
      <c r="D557" s="11"/>
      <c r="E557" s="130"/>
      <c r="F557" s="130"/>
      <c r="G557" s="130"/>
      <c r="H557" s="130"/>
      <c r="I557" s="11"/>
      <c r="J557" s="11"/>
      <c r="K557" s="11"/>
      <c r="L557" s="11"/>
      <c r="M557" s="11"/>
    </row>
    <row r="558" spans="1:13">
      <c r="A558" s="11"/>
      <c r="B558" s="11"/>
      <c r="C558" s="11"/>
      <c r="D558" s="11"/>
      <c r="E558" s="130"/>
      <c r="F558" s="130"/>
      <c r="G558" s="130"/>
      <c r="H558" s="130"/>
      <c r="I558" s="11"/>
      <c r="J558" s="11"/>
      <c r="K558" s="11"/>
      <c r="L558" s="11"/>
      <c r="M558" s="11"/>
    </row>
    <row r="559" spans="1:13">
      <c r="A559" s="11"/>
      <c r="B559" s="11"/>
      <c r="C559" s="11"/>
      <c r="D559" s="11"/>
      <c r="E559" s="130"/>
      <c r="F559" s="130"/>
      <c r="G559" s="130"/>
      <c r="H559" s="130"/>
      <c r="I559" s="11"/>
      <c r="J559" s="11"/>
      <c r="K559" s="11"/>
      <c r="L559" s="11"/>
      <c r="M559" s="11"/>
    </row>
    <row r="560" spans="1:13">
      <c r="A560" s="11"/>
      <c r="B560" s="11"/>
      <c r="C560" s="11"/>
      <c r="D560" s="11"/>
      <c r="E560" s="130"/>
      <c r="F560" s="130"/>
      <c r="G560" s="130"/>
      <c r="H560" s="130"/>
      <c r="I560" s="11"/>
      <c r="J560" s="11"/>
      <c r="K560" s="11"/>
      <c r="L560" s="11"/>
      <c r="M560" s="11"/>
    </row>
    <row r="561" spans="1:13">
      <c r="A561" s="11"/>
      <c r="B561" s="11"/>
      <c r="C561" s="11"/>
      <c r="D561" s="11"/>
      <c r="E561" s="130"/>
      <c r="F561" s="130"/>
      <c r="G561" s="130"/>
      <c r="H561" s="130"/>
      <c r="I561" s="11"/>
      <c r="J561" s="11"/>
      <c r="K561" s="11"/>
      <c r="L561" s="11"/>
      <c r="M561" s="11"/>
    </row>
    <row r="562" spans="1:13">
      <c r="A562" s="11"/>
      <c r="B562" s="11"/>
      <c r="C562" s="11"/>
      <c r="D562" s="11"/>
      <c r="E562" s="130"/>
      <c r="F562" s="130"/>
      <c r="G562" s="130"/>
      <c r="H562" s="130"/>
      <c r="I562" s="11"/>
      <c r="J562" s="11"/>
      <c r="K562" s="11"/>
      <c r="L562" s="11"/>
      <c r="M562" s="11"/>
    </row>
    <row r="563" spans="1:13">
      <c r="A563" s="11"/>
      <c r="B563" s="11"/>
      <c r="C563" s="11"/>
      <c r="D563" s="11"/>
      <c r="E563" s="130"/>
      <c r="F563" s="130"/>
      <c r="G563" s="130"/>
      <c r="H563" s="130"/>
      <c r="I563" s="11"/>
      <c r="J563" s="11"/>
      <c r="K563" s="11"/>
      <c r="L563" s="11"/>
      <c r="M563" s="11"/>
    </row>
    <row r="564" spans="1:13">
      <c r="A564" s="11"/>
      <c r="B564" s="11"/>
      <c r="C564" s="11"/>
      <c r="D564" s="11"/>
      <c r="E564" s="130"/>
      <c r="F564" s="130"/>
      <c r="G564" s="130"/>
      <c r="H564" s="130"/>
      <c r="I564" s="11"/>
      <c r="J564" s="11"/>
      <c r="K564" s="11"/>
      <c r="L564" s="11"/>
      <c r="M564" s="11"/>
    </row>
    <row r="565" spans="1:13">
      <c r="A565" s="11"/>
      <c r="B565" s="11"/>
      <c r="C565" s="11"/>
      <c r="D565" s="11"/>
      <c r="E565" s="130"/>
      <c r="F565" s="130"/>
      <c r="G565" s="130"/>
      <c r="H565" s="130"/>
      <c r="I565" s="11"/>
      <c r="J565" s="11"/>
      <c r="K565" s="11"/>
      <c r="L565" s="11"/>
      <c r="M565" s="11"/>
    </row>
    <row r="566" spans="1:13">
      <c r="A566" s="11"/>
      <c r="B566" s="11"/>
      <c r="C566" s="11"/>
      <c r="D566" s="11"/>
      <c r="E566" s="130"/>
      <c r="F566" s="130"/>
      <c r="G566" s="130"/>
      <c r="H566" s="130"/>
      <c r="I566" s="11"/>
      <c r="J566" s="11"/>
      <c r="K566" s="11"/>
      <c r="L566" s="11"/>
      <c r="M566" s="11"/>
    </row>
    <row r="567" spans="1:13">
      <c r="A567" s="11"/>
      <c r="B567" s="11"/>
      <c r="C567" s="11"/>
      <c r="D567" s="11"/>
      <c r="E567" s="130"/>
      <c r="F567" s="130"/>
      <c r="G567" s="130"/>
      <c r="H567" s="130"/>
      <c r="I567" s="11"/>
      <c r="J567" s="11"/>
      <c r="K567" s="11"/>
      <c r="L567" s="11"/>
      <c r="M567" s="11"/>
    </row>
    <row r="568" spans="1:13">
      <c r="A568" s="11"/>
      <c r="B568" s="11"/>
      <c r="C568" s="11"/>
      <c r="D568" s="11"/>
      <c r="E568" s="130"/>
      <c r="F568" s="130"/>
      <c r="G568" s="130"/>
      <c r="H568" s="130"/>
      <c r="I568" s="11"/>
      <c r="J568" s="11"/>
      <c r="K568" s="11"/>
      <c r="L568" s="11"/>
      <c r="M568" s="11"/>
    </row>
    <row r="569" spans="1:13">
      <c r="A569" s="11"/>
      <c r="B569" s="11"/>
      <c r="C569" s="11"/>
      <c r="D569" s="11"/>
      <c r="E569" s="130"/>
      <c r="F569" s="130"/>
      <c r="G569" s="130"/>
      <c r="H569" s="130"/>
      <c r="I569" s="11"/>
      <c r="J569" s="11"/>
      <c r="K569" s="11"/>
      <c r="L569" s="11"/>
      <c r="M569" s="11"/>
    </row>
    <row r="570" spans="1:13">
      <c r="A570" s="11"/>
      <c r="B570" s="11"/>
      <c r="C570" s="11"/>
      <c r="D570" s="11"/>
      <c r="E570" s="130"/>
      <c r="F570" s="130"/>
      <c r="G570" s="130"/>
      <c r="H570" s="130"/>
      <c r="I570" s="11"/>
      <c r="J570" s="11"/>
      <c r="K570" s="11"/>
      <c r="L570" s="11"/>
      <c r="M570" s="11"/>
    </row>
    <row r="571" spans="1:13">
      <c r="A571" s="11"/>
      <c r="B571" s="11"/>
      <c r="C571" s="11"/>
      <c r="D571" s="11"/>
      <c r="E571" s="130"/>
      <c r="F571" s="130"/>
      <c r="G571" s="130"/>
      <c r="H571" s="130"/>
      <c r="I571" s="11"/>
      <c r="J571" s="11"/>
      <c r="K571" s="11"/>
      <c r="L571" s="11"/>
      <c r="M571" s="11"/>
    </row>
    <row r="572" spans="1:13">
      <c r="A572" s="11"/>
      <c r="B572" s="11"/>
      <c r="C572" s="11"/>
      <c r="D572" s="11"/>
      <c r="E572" s="130"/>
      <c r="F572" s="130"/>
      <c r="G572" s="130"/>
      <c r="H572" s="130"/>
      <c r="I572" s="11"/>
      <c r="J572" s="11"/>
      <c r="K572" s="11"/>
      <c r="L572" s="11"/>
      <c r="M572" s="11"/>
    </row>
    <row r="573" spans="1:13">
      <c r="A573" s="11"/>
      <c r="B573" s="11"/>
      <c r="C573" s="11"/>
      <c r="D573" s="11"/>
      <c r="E573" s="130"/>
      <c r="F573" s="130"/>
      <c r="G573" s="130"/>
      <c r="H573" s="130"/>
      <c r="I573" s="11"/>
      <c r="J573" s="11"/>
      <c r="K573" s="11"/>
      <c r="L573" s="11"/>
      <c r="M573" s="11"/>
    </row>
    <row r="574" spans="1:13">
      <c r="A574" s="11"/>
      <c r="B574" s="11"/>
      <c r="C574" s="11"/>
      <c r="D574" s="11"/>
      <c r="E574" s="130"/>
      <c r="F574" s="130"/>
      <c r="G574" s="130"/>
      <c r="H574" s="130"/>
      <c r="I574" s="11"/>
      <c r="J574" s="11"/>
      <c r="K574" s="11"/>
      <c r="L574" s="11"/>
      <c r="M574" s="11"/>
    </row>
    <row r="575" spans="1:13">
      <c r="A575" s="11"/>
      <c r="B575" s="11"/>
      <c r="C575" s="11"/>
      <c r="D575" s="11"/>
      <c r="E575" s="130"/>
      <c r="F575" s="130"/>
      <c r="G575" s="130"/>
      <c r="H575" s="130"/>
      <c r="I575" s="11"/>
      <c r="J575" s="11"/>
      <c r="K575" s="11"/>
      <c r="L575" s="11"/>
      <c r="M575" s="11"/>
    </row>
    <row r="576" spans="1:13">
      <c r="A576" s="11"/>
      <c r="B576" s="11"/>
      <c r="C576" s="11"/>
      <c r="D576" s="11"/>
      <c r="E576" s="130"/>
      <c r="F576" s="130"/>
      <c r="G576" s="130"/>
      <c r="H576" s="130"/>
      <c r="I576" s="11"/>
      <c r="J576" s="11"/>
      <c r="K576" s="11"/>
      <c r="L576" s="11"/>
      <c r="M576" s="11"/>
    </row>
    <row r="577" spans="1:13">
      <c r="A577" s="11"/>
      <c r="B577" s="11"/>
      <c r="C577" s="11"/>
      <c r="D577" s="11"/>
      <c r="E577" s="130"/>
      <c r="F577" s="130"/>
      <c r="G577" s="130"/>
      <c r="H577" s="130"/>
      <c r="I577" s="11"/>
      <c r="J577" s="11"/>
      <c r="K577" s="11"/>
      <c r="L577" s="11"/>
      <c r="M577" s="11"/>
    </row>
    <row r="578" spans="1:13">
      <c r="A578" s="11"/>
      <c r="B578" s="11"/>
      <c r="C578" s="11"/>
      <c r="D578" s="11"/>
      <c r="E578" s="130"/>
      <c r="F578" s="130"/>
      <c r="G578" s="130"/>
      <c r="H578" s="130"/>
      <c r="I578" s="11"/>
      <c r="J578" s="11"/>
      <c r="K578" s="11"/>
      <c r="L578" s="11"/>
      <c r="M578" s="11"/>
    </row>
    <row r="579" spans="1:13">
      <c r="A579" s="11"/>
      <c r="B579" s="11"/>
      <c r="C579" s="11"/>
      <c r="D579" s="11"/>
      <c r="E579" s="130"/>
      <c r="F579" s="130"/>
      <c r="G579" s="130"/>
      <c r="H579" s="130"/>
      <c r="I579" s="11"/>
      <c r="J579" s="11"/>
      <c r="K579" s="11"/>
      <c r="L579" s="11"/>
      <c r="M579" s="11"/>
    </row>
    <row r="580" spans="1:13">
      <c r="A580" s="11"/>
      <c r="B580" s="11"/>
      <c r="C580" s="11"/>
      <c r="D580" s="11"/>
      <c r="E580" s="130"/>
      <c r="F580" s="130"/>
      <c r="G580" s="130"/>
      <c r="H580" s="130"/>
      <c r="I580" s="11"/>
      <c r="J580" s="11"/>
      <c r="K580" s="11"/>
      <c r="L580" s="11"/>
      <c r="M580" s="11"/>
    </row>
    <row r="581" spans="1:13">
      <c r="A581" s="11"/>
      <c r="B581" s="11"/>
      <c r="C581" s="11"/>
      <c r="D581" s="11"/>
      <c r="E581" s="130"/>
      <c r="F581" s="130"/>
      <c r="G581" s="130"/>
      <c r="H581" s="130"/>
      <c r="I581" s="11"/>
      <c r="J581" s="11"/>
      <c r="K581" s="11"/>
      <c r="L581" s="11"/>
      <c r="M581" s="11"/>
    </row>
    <row r="582" spans="1:13">
      <c r="A582" s="11"/>
      <c r="B582" s="11"/>
      <c r="C582" s="11"/>
      <c r="D582" s="11"/>
      <c r="E582" s="130"/>
      <c r="F582" s="130"/>
      <c r="G582" s="130"/>
      <c r="H582" s="130"/>
      <c r="I582" s="11"/>
      <c r="J582" s="11"/>
      <c r="K582" s="11"/>
      <c r="L582" s="11"/>
      <c r="M582" s="11"/>
    </row>
    <row r="583" spans="1:13">
      <c r="A583" s="11"/>
      <c r="B583" s="11"/>
      <c r="C583" s="11"/>
      <c r="D583" s="11"/>
      <c r="E583" s="130"/>
      <c r="F583" s="130"/>
      <c r="G583" s="130"/>
      <c r="H583" s="130"/>
      <c r="I583" s="11"/>
      <c r="J583" s="11"/>
      <c r="K583" s="11"/>
      <c r="L583" s="11"/>
      <c r="M583" s="11"/>
    </row>
    <row r="584" spans="1:13">
      <c r="A584" s="11"/>
      <c r="B584" s="11"/>
      <c r="C584" s="11"/>
      <c r="D584" s="11"/>
      <c r="E584" s="130"/>
      <c r="F584" s="130"/>
      <c r="G584" s="130"/>
      <c r="H584" s="130"/>
      <c r="I584" s="11"/>
      <c r="J584" s="11"/>
      <c r="K584" s="11"/>
      <c r="L584" s="11"/>
      <c r="M584" s="11"/>
    </row>
    <row r="585" spans="1:13">
      <c r="A585" s="11"/>
      <c r="B585" s="11"/>
      <c r="C585" s="11"/>
      <c r="D585" s="11"/>
      <c r="E585" s="130"/>
      <c r="F585" s="130"/>
      <c r="G585" s="130"/>
      <c r="H585" s="130"/>
      <c r="I585" s="11"/>
      <c r="J585" s="11"/>
      <c r="K585" s="11"/>
      <c r="L585" s="11"/>
      <c r="M585" s="11"/>
    </row>
    <row r="586" spans="1:13">
      <c r="A586" s="11"/>
      <c r="B586" s="11"/>
      <c r="C586" s="11"/>
      <c r="D586" s="11"/>
      <c r="E586" s="130"/>
      <c r="F586" s="130"/>
      <c r="G586" s="130"/>
      <c r="H586" s="130"/>
      <c r="I586" s="11"/>
      <c r="J586" s="11"/>
      <c r="K586" s="11"/>
      <c r="L586" s="11"/>
      <c r="M586" s="11"/>
    </row>
    <row r="587" spans="1:13">
      <c r="A587" s="11"/>
      <c r="B587" s="11"/>
      <c r="C587" s="11"/>
      <c r="D587" s="11"/>
      <c r="E587" s="130"/>
      <c r="F587" s="130"/>
      <c r="G587" s="130"/>
      <c r="H587" s="130"/>
      <c r="I587" s="11"/>
      <c r="J587" s="11"/>
      <c r="K587" s="11"/>
      <c r="L587" s="11"/>
      <c r="M587" s="11"/>
    </row>
    <row r="588" spans="1:13">
      <c r="A588" s="11"/>
      <c r="B588" s="11"/>
      <c r="C588" s="11"/>
      <c r="D588" s="11"/>
      <c r="E588" s="130"/>
      <c r="F588" s="130"/>
      <c r="G588" s="130"/>
      <c r="H588" s="130"/>
      <c r="I588" s="11"/>
      <c r="J588" s="11"/>
      <c r="K588" s="11"/>
      <c r="L588" s="11"/>
      <c r="M588" s="11"/>
    </row>
    <row r="589" spans="1:13">
      <c r="A589" s="11"/>
      <c r="B589" s="11"/>
      <c r="C589" s="11"/>
      <c r="D589" s="11"/>
      <c r="E589" s="130"/>
      <c r="F589" s="130"/>
      <c r="G589" s="130"/>
      <c r="H589" s="130"/>
      <c r="I589" s="11"/>
      <c r="J589" s="11"/>
      <c r="K589" s="11"/>
      <c r="L589" s="11"/>
      <c r="M589" s="11"/>
    </row>
    <row r="590" spans="1:13">
      <c r="A590" s="11"/>
      <c r="B590" s="11"/>
      <c r="C590" s="11"/>
      <c r="D590" s="11"/>
      <c r="E590" s="130"/>
      <c r="F590" s="130"/>
      <c r="G590" s="130"/>
      <c r="H590" s="130"/>
      <c r="I590" s="11"/>
      <c r="J590" s="11"/>
      <c r="K590" s="11"/>
      <c r="L590" s="11"/>
      <c r="M590" s="11"/>
    </row>
    <row r="591" spans="1:13">
      <c r="A591" s="11"/>
      <c r="B591" s="11"/>
      <c r="C591" s="11"/>
      <c r="D591" s="11"/>
      <c r="E591" s="130"/>
      <c r="F591" s="130"/>
      <c r="G591" s="130"/>
      <c r="H591" s="130"/>
      <c r="I591" s="11"/>
      <c r="J591" s="11"/>
      <c r="K591" s="11"/>
      <c r="L591" s="11"/>
      <c r="M591" s="11"/>
    </row>
    <row r="592" spans="1:13">
      <c r="A592" s="11"/>
      <c r="B592" s="11"/>
      <c r="C592" s="11"/>
      <c r="D592" s="11"/>
      <c r="E592" s="130"/>
      <c r="F592" s="130"/>
      <c r="G592" s="130"/>
      <c r="H592" s="130"/>
      <c r="I592" s="11"/>
      <c r="J592" s="11"/>
      <c r="K592" s="11"/>
      <c r="L592" s="11"/>
      <c r="M592" s="11"/>
    </row>
    <row r="593" spans="1:13">
      <c r="A593" s="11"/>
      <c r="B593" s="11"/>
      <c r="C593" s="11"/>
      <c r="D593" s="11"/>
      <c r="E593" s="130"/>
      <c r="F593" s="130"/>
      <c r="G593" s="130"/>
      <c r="H593" s="130"/>
      <c r="I593" s="11"/>
      <c r="J593" s="11"/>
      <c r="K593" s="11"/>
      <c r="L593" s="11"/>
      <c r="M593" s="11"/>
    </row>
    <row r="594" spans="1:13">
      <c r="A594" s="11"/>
      <c r="B594" s="11"/>
      <c r="C594" s="11"/>
      <c r="D594" s="11"/>
      <c r="E594" s="130"/>
      <c r="F594" s="130"/>
      <c r="G594" s="130"/>
      <c r="H594" s="130"/>
      <c r="I594" s="11"/>
      <c r="J594" s="11"/>
      <c r="K594" s="11"/>
      <c r="L594" s="11"/>
      <c r="M594" s="11"/>
    </row>
    <row r="595" spans="1:13">
      <c r="A595" s="11"/>
      <c r="B595" s="11"/>
      <c r="C595" s="11"/>
      <c r="D595" s="11"/>
      <c r="E595" s="130"/>
      <c r="F595" s="130"/>
      <c r="G595" s="130"/>
      <c r="H595" s="130"/>
      <c r="I595" s="11"/>
      <c r="J595" s="11"/>
      <c r="K595" s="11"/>
      <c r="L595" s="11"/>
      <c r="M595" s="11"/>
    </row>
    <row r="596" spans="1:13">
      <c r="A596" s="11"/>
      <c r="B596" s="11"/>
      <c r="C596" s="11"/>
      <c r="D596" s="11"/>
      <c r="E596" s="130"/>
      <c r="F596" s="130"/>
      <c r="G596" s="130"/>
      <c r="H596" s="130"/>
      <c r="I596" s="11"/>
      <c r="J596" s="11"/>
      <c r="K596" s="11"/>
      <c r="L596" s="11"/>
      <c r="M596" s="11"/>
    </row>
    <row r="597" spans="1:13">
      <c r="A597" s="11"/>
      <c r="B597" s="11"/>
      <c r="C597" s="11"/>
      <c r="D597" s="11"/>
      <c r="E597" s="130"/>
      <c r="F597" s="130"/>
      <c r="G597" s="130"/>
      <c r="H597" s="130"/>
      <c r="I597" s="11"/>
      <c r="J597" s="11"/>
      <c r="K597" s="11"/>
      <c r="L597" s="11"/>
      <c r="M597" s="11"/>
    </row>
    <row r="598" spans="1:13">
      <c r="A598" s="11"/>
      <c r="B598" s="11"/>
      <c r="C598" s="11"/>
      <c r="D598" s="11"/>
      <c r="E598" s="130"/>
      <c r="F598" s="130"/>
      <c r="G598" s="130"/>
      <c r="H598" s="130"/>
      <c r="I598" s="11"/>
      <c r="J598" s="11"/>
      <c r="K598" s="11"/>
      <c r="L598" s="11"/>
      <c r="M598" s="11"/>
    </row>
    <row r="599" spans="1:13">
      <c r="A599" s="11"/>
      <c r="B599" s="11"/>
      <c r="C599" s="11"/>
      <c r="D599" s="11"/>
      <c r="E599" s="130"/>
      <c r="F599" s="130"/>
      <c r="G599" s="130"/>
      <c r="H599" s="130"/>
      <c r="I599" s="11"/>
      <c r="J599" s="11"/>
      <c r="K599" s="11"/>
      <c r="L599" s="11"/>
      <c r="M599" s="11"/>
    </row>
    <row r="600" spans="1:13">
      <c r="A600" s="11"/>
      <c r="B600" s="11"/>
      <c r="C600" s="11"/>
      <c r="D600" s="11"/>
      <c r="E600" s="130"/>
      <c r="F600" s="130"/>
      <c r="G600" s="130"/>
      <c r="H600" s="130"/>
      <c r="I600" s="11"/>
      <c r="J600" s="11"/>
      <c r="K600" s="11"/>
      <c r="L600" s="11"/>
      <c r="M600" s="11"/>
    </row>
    <row r="601" spans="1:13">
      <c r="A601" s="11"/>
      <c r="B601" s="11"/>
      <c r="C601" s="11"/>
      <c r="D601" s="11"/>
      <c r="E601" s="130"/>
      <c r="F601" s="130"/>
      <c r="G601" s="130"/>
      <c r="H601" s="130"/>
      <c r="I601" s="11"/>
      <c r="J601" s="11"/>
      <c r="K601" s="11"/>
      <c r="L601" s="11"/>
      <c r="M601" s="11"/>
    </row>
    <row r="602" spans="1:13">
      <c r="A602" s="11"/>
      <c r="B602" s="11"/>
      <c r="C602" s="11"/>
      <c r="D602" s="11"/>
      <c r="E602" s="130"/>
      <c r="F602" s="130"/>
      <c r="G602" s="130"/>
      <c r="H602" s="130"/>
      <c r="I602" s="11"/>
      <c r="J602" s="11"/>
      <c r="K602" s="11"/>
      <c r="L602" s="11"/>
      <c r="M602" s="11"/>
    </row>
    <row r="603" spans="1:13">
      <c r="A603" s="11"/>
      <c r="B603" s="11"/>
      <c r="C603" s="11"/>
      <c r="D603" s="11"/>
      <c r="E603" s="130"/>
      <c r="F603" s="130"/>
      <c r="G603" s="130"/>
      <c r="H603" s="130"/>
      <c r="I603" s="11"/>
      <c r="J603" s="11"/>
      <c r="K603" s="11"/>
      <c r="L603" s="11"/>
      <c r="M603" s="11"/>
    </row>
    <row r="604" spans="1:13">
      <c r="A604" s="11"/>
      <c r="B604" s="11"/>
      <c r="C604" s="11"/>
      <c r="D604" s="11"/>
      <c r="E604" s="130"/>
      <c r="F604" s="130"/>
      <c r="G604" s="130"/>
      <c r="H604" s="130"/>
      <c r="I604" s="11"/>
      <c r="J604" s="11"/>
      <c r="K604" s="11"/>
      <c r="L604" s="11"/>
      <c r="M604" s="11"/>
    </row>
    <row r="605" spans="1:13">
      <c r="A605" s="11"/>
      <c r="B605" s="11"/>
      <c r="C605" s="11"/>
      <c r="D605" s="11"/>
      <c r="E605" s="130"/>
      <c r="F605" s="130"/>
      <c r="G605" s="130"/>
      <c r="H605" s="130"/>
      <c r="I605" s="11"/>
      <c r="J605" s="11"/>
      <c r="K605" s="11"/>
      <c r="L605" s="11"/>
      <c r="M605" s="11"/>
    </row>
    <row r="606" spans="1:13">
      <c r="A606" s="11"/>
      <c r="B606" s="11"/>
      <c r="C606" s="11"/>
      <c r="D606" s="11"/>
      <c r="E606" s="130"/>
      <c r="F606" s="130"/>
      <c r="G606" s="130"/>
      <c r="H606" s="130"/>
      <c r="I606" s="11"/>
      <c r="J606" s="11"/>
      <c r="K606" s="11"/>
      <c r="L606" s="11"/>
      <c r="M606" s="11"/>
    </row>
    <row r="607" spans="1:13">
      <c r="A607" s="11"/>
      <c r="B607" s="11"/>
      <c r="C607" s="11"/>
      <c r="D607" s="11"/>
      <c r="E607" s="130"/>
      <c r="F607" s="130"/>
      <c r="G607" s="130"/>
      <c r="H607" s="130"/>
      <c r="I607" s="11"/>
      <c r="J607" s="11"/>
      <c r="K607" s="11"/>
      <c r="L607" s="11"/>
      <c r="M607" s="11"/>
    </row>
    <row r="608" spans="1:13">
      <c r="A608" s="11"/>
      <c r="B608" s="11"/>
      <c r="C608" s="11"/>
      <c r="D608" s="11"/>
      <c r="E608" s="130"/>
      <c r="F608" s="130"/>
      <c r="G608" s="130"/>
      <c r="H608" s="130"/>
      <c r="I608" s="11"/>
      <c r="J608" s="11"/>
      <c r="K608" s="11"/>
      <c r="L608" s="11"/>
      <c r="M608" s="11"/>
    </row>
    <row r="609" spans="1:13">
      <c r="A609" s="11"/>
      <c r="B609" s="11"/>
      <c r="C609" s="11"/>
      <c r="D609" s="11"/>
      <c r="E609" s="130"/>
      <c r="F609" s="130"/>
      <c r="G609" s="130"/>
      <c r="H609" s="130"/>
      <c r="I609" s="11"/>
      <c r="J609" s="11"/>
      <c r="K609" s="11"/>
      <c r="L609" s="11"/>
      <c r="M609" s="11"/>
    </row>
    <row r="610" spans="1:13">
      <c r="A610" s="11"/>
      <c r="B610" s="11"/>
      <c r="C610" s="11"/>
      <c r="D610" s="11"/>
      <c r="E610" s="130"/>
      <c r="F610" s="130"/>
      <c r="G610" s="130"/>
      <c r="H610" s="130"/>
      <c r="I610" s="11"/>
      <c r="J610" s="11"/>
      <c r="K610" s="11"/>
      <c r="L610" s="11"/>
      <c r="M610" s="11"/>
    </row>
    <row r="611" spans="1:13">
      <c r="A611" s="11"/>
      <c r="B611" s="11"/>
      <c r="C611" s="11"/>
      <c r="D611" s="11"/>
      <c r="E611" s="130"/>
      <c r="F611" s="130"/>
      <c r="G611" s="130"/>
      <c r="H611" s="130"/>
      <c r="I611" s="11"/>
      <c r="J611" s="11"/>
      <c r="K611" s="11"/>
      <c r="L611" s="11"/>
      <c r="M611" s="11"/>
    </row>
    <row r="612" spans="1:13">
      <c r="A612" s="11"/>
      <c r="B612" s="11"/>
      <c r="C612" s="11"/>
      <c r="D612" s="11"/>
      <c r="E612" s="130"/>
      <c r="F612" s="130"/>
      <c r="G612" s="130"/>
      <c r="H612" s="130"/>
      <c r="I612" s="11"/>
      <c r="J612" s="11"/>
      <c r="K612" s="11"/>
      <c r="L612" s="11"/>
      <c r="M612" s="11"/>
    </row>
    <row r="613" spans="1:13">
      <c r="A613" s="11"/>
      <c r="B613" s="11"/>
      <c r="C613" s="11"/>
      <c r="D613" s="11"/>
      <c r="E613" s="130"/>
      <c r="F613" s="130"/>
      <c r="G613" s="130"/>
      <c r="H613" s="130"/>
      <c r="I613" s="11"/>
      <c r="J613" s="11"/>
      <c r="K613" s="11"/>
      <c r="L613" s="11"/>
      <c r="M613" s="11"/>
    </row>
    <row r="614" spans="1:13">
      <c r="A614" s="11"/>
      <c r="B614" s="11"/>
      <c r="C614" s="11"/>
      <c r="D614" s="11"/>
      <c r="E614" s="130"/>
      <c r="F614" s="130"/>
      <c r="G614" s="130"/>
      <c r="H614" s="130"/>
      <c r="I614" s="11"/>
      <c r="J614" s="11"/>
      <c r="K614" s="11"/>
      <c r="L614" s="11"/>
      <c r="M614" s="11"/>
    </row>
    <row r="615" spans="1:13">
      <c r="A615" s="11"/>
      <c r="B615" s="11"/>
      <c r="C615" s="11"/>
      <c r="D615" s="11"/>
      <c r="E615" s="130"/>
      <c r="F615" s="130"/>
      <c r="G615" s="130"/>
      <c r="H615" s="130"/>
      <c r="I615" s="11"/>
      <c r="J615" s="11"/>
      <c r="K615" s="11"/>
      <c r="L615" s="11"/>
      <c r="M615" s="11"/>
    </row>
    <row r="616" spans="1:13">
      <c r="A616" s="11"/>
      <c r="B616" s="11"/>
      <c r="C616" s="11"/>
      <c r="D616" s="11"/>
      <c r="E616" s="130"/>
      <c r="F616" s="130"/>
      <c r="G616" s="130"/>
      <c r="H616" s="130"/>
      <c r="I616" s="11"/>
      <c r="J616" s="11"/>
      <c r="K616" s="11"/>
      <c r="L616" s="11"/>
      <c r="M616" s="11"/>
    </row>
    <row r="617" spans="1:13">
      <c r="A617" s="11"/>
      <c r="B617" s="11"/>
      <c r="C617" s="11"/>
      <c r="D617" s="11"/>
      <c r="E617" s="130"/>
      <c r="F617" s="130"/>
      <c r="G617" s="130"/>
      <c r="H617" s="130"/>
      <c r="I617" s="11"/>
      <c r="J617" s="11"/>
      <c r="K617" s="11"/>
      <c r="L617" s="11"/>
      <c r="M617" s="11"/>
    </row>
    <row r="618" spans="1:13">
      <c r="A618" s="11"/>
      <c r="B618" s="11"/>
      <c r="C618" s="11"/>
      <c r="D618" s="11"/>
      <c r="E618" s="130"/>
      <c r="F618" s="130"/>
      <c r="G618" s="130"/>
      <c r="H618" s="130"/>
      <c r="I618" s="11"/>
      <c r="J618" s="11"/>
      <c r="K618" s="11"/>
      <c r="L618" s="11"/>
      <c r="M618" s="11"/>
    </row>
    <row r="619" spans="1:13">
      <c r="A619" s="11"/>
      <c r="B619" s="11"/>
      <c r="C619" s="11"/>
      <c r="D619" s="11"/>
      <c r="E619" s="130"/>
      <c r="F619" s="130"/>
      <c r="G619" s="130"/>
      <c r="H619" s="130"/>
      <c r="I619" s="11"/>
      <c r="J619" s="11"/>
      <c r="K619" s="11"/>
      <c r="L619" s="11"/>
      <c r="M619" s="11"/>
    </row>
    <row r="620" spans="1:13">
      <c r="A620" s="11"/>
      <c r="B620" s="11"/>
      <c r="C620" s="11"/>
      <c r="D620" s="11"/>
      <c r="E620" s="130"/>
      <c r="F620" s="130"/>
      <c r="G620" s="130"/>
      <c r="H620" s="130"/>
      <c r="I620" s="11"/>
      <c r="J620" s="11"/>
      <c r="K620" s="11"/>
      <c r="L620" s="11"/>
      <c r="M620" s="11"/>
    </row>
    <row r="621" spans="1:13">
      <c r="A621" s="11"/>
      <c r="B621" s="11"/>
      <c r="C621" s="11"/>
      <c r="D621" s="11"/>
      <c r="E621" s="130"/>
      <c r="F621" s="130"/>
      <c r="G621" s="130"/>
      <c r="H621" s="130"/>
      <c r="I621" s="11"/>
      <c r="J621" s="11"/>
      <c r="K621" s="11"/>
      <c r="L621" s="11"/>
      <c r="M621" s="11"/>
    </row>
    <row r="622" spans="1:13">
      <c r="A622" s="11"/>
      <c r="B622" s="11"/>
      <c r="C622" s="11"/>
      <c r="D622" s="11"/>
      <c r="E622" s="130"/>
      <c r="F622" s="130"/>
      <c r="G622" s="130"/>
      <c r="H622" s="130"/>
      <c r="I622" s="11"/>
      <c r="J622" s="11"/>
      <c r="K622" s="11"/>
      <c r="L622" s="11"/>
      <c r="M622" s="11"/>
    </row>
    <row r="623" spans="1:13">
      <c r="A623" s="11"/>
      <c r="B623" s="11"/>
      <c r="C623" s="11"/>
      <c r="D623" s="11"/>
      <c r="E623" s="130"/>
      <c r="F623" s="130"/>
      <c r="G623" s="130"/>
      <c r="H623" s="130"/>
      <c r="I623" s="11"/>
      <c r="J623" s="11"/>
      <c r="K623" s="11"/>
      <c r="L623" s="11"/>
      <c r="M623" s="11"/>
    </row>
    <row r="624" spans="1:13">
      <c r="A624" s="11"/>
      <c r="B624" s="11"/>
      <c r="C624" s="11"/>
      <c r="D624" s="11"/>
      <c r="E624" s="130"/>
      <c r="F624" s="130"/>
      <c r="G624" s="130"/>
      <c r="H624" s="130"/>
      <c r="I624" s="11"/>
      <c r="J624" s="11"/>
      <c r="K624" s="11"/>
      <c r="L624" s="11"/>
      <c r="M624" s="11"/>
    </row>
    <row r="625" spans="1:13">
      <c r="A625" s="11"/>
      <c r="B625" s="11"/>
      <c r="C625" s="11"/>
      <c r="D625" s="11"/>
      <c r="E625" s="130"/>
      <c r="F625" s="130"/>
      <c r="G625" s="130"/>
      <c r="H625" s="130"/>
      <c r="I625" s="11"/>
      <c r="J625" s="11"/>
      <c r="K625" s="11"/>
      <c r="L625" s="11"/>
      <c r="M625" s="11"/>
    </row>
    <row r="626" spans="1:13">
      <c r="A626" s="11"/>
      <c r="B626" s="11"/>
      <c r="C626" s="11"/>
      <c r="D626" s="11"/>
      <c r="E626" s="130"/>
      <c r="F626" s="130"/>
      <c r="G626" s="130"/>
      <c r="H626" s="130"/>
      <c r="I626" s="11"/>
      <c r="J626" s="11"/>
      <c r="K626" s="11"/>
      <c r="L626" s="11"/>
      <c r="M626" s="11"/>
    </row>
    <row r="627" spans="1:13">
      <c r="A627" s="11"/>
      <c r="B627" s="11"/>
      <c r="C627" s="11"/>
      <c r="D627" s="11"/>
      <c r="E627" s="130"/>
      <c r="F627" s="130"/>
      <c r="G627" s="130"/>
      <c r="H627" s="130"/>
      <c r="I627" s="11"/>
      <c r="J627" s="11"/>
      <c r="K627" s="11"/>
      <c r="L627" s="11"/>
      <c r="M627" s="11"/>
    </row>
    <row r="628" spans="1:13">
      <c r="A628" s="11"/>
      <c r="B628" s="11"/>
      <c r="C628" s="11"/>
      <c r="D628" s="11"/>
      <c r="E628" s="130"/>
      <c r="F628" s="130"/>
      <c r="G628" s="130"/>
      <c r="H628" s="130"/>
      <c r="I628" s="11"/>
      <c r="J628" s="11"/>
      <c r="K628" s="11"/>
      <c r="L628" s="11"/>
      <c r="M628" s="11"/>
    </row>
    <row r="629" spans="1:13">
      <c r="A629" s="11"/>
      <c r="B629" s="11"/>
      <c r="C629" s="11"/>
      <c r="D629" s="11"/>
      <c r="E629" s="130"/>
      <c r="F629" s="130"/>
      <c r="G629" s="130"/>
      <c r="H629" s="130"/>
      <c r="I629" s="11"/>
      <c r="J629" s="11"/>
      <c r="K629" s="11"/>
      <c r="L629" s="11"/>
      <c r="M629" s="11"/>
    </row>
    <row r="630" spans="1:13">
      <c r="A630" s="11"/>
      <c r="B630" s="11"/>
      <c r="C630" s="11"/>
      <c r="D630" s="11"/>
      <c r="E630" s="130"/>
      <c r="F630" s="130"/>
      <c r="G630" s="130"/>
      <c r="H630" s="130"/>
      <c r="I630" s="11"/>
      <c r="J630" s="11"/>
      <c r="K630" s="11"/>
      <c r="L630" s="11"/>
      <c r="M630" s="11"/>
    </row>
    <row r="631" spans="1:13">
      <c r="A631" s="11"/>
      <c r="B631" s="11"/>
      <c r="C631" s="11"/>
      <c r="D631" s="11"/>
      <c r="E631" s="130"/>
      <c r="F631" s="130"/>
      <c r="G631" s="130"/>
      <c r="H631" s="130"/>
      <c r="I631" s="11"/>
      <c r="J631" s="11"/>
      <c r="K631" s="11"/>
      <c r="L631" s="11"/>
      <c r="M631" s="11"/>
    </row>
    <row r="632" spans="1:13">
      <c r="A632" s="11"/>
      <c r="B632" s="11"/>
      <c r="C632" s="11"/>
      <c r="D632" s="11"/>
      <c r="E632" s="130"/>
      <c r="F632" s="130"/>
      <c r="G632" s="130"/>
      <c r="H632" s="130"/>
      <c r="I632" s="11"/>
      <c r="J632" s="11"/>
      <c r="K632" s="11"/>
      <c r="L632" s="11"/>
      <c r="M632" s="11"/>
    </row>
    <row r="633" spans="1:13">
      <c r="A633" s="11"/>
      <c r="B633" s="11"/>
      <c r="C633" s="11"/>
      <c r="D633" s="11"/>
      <c r="E633" s="130"/>
      <c r="F633" s="130"/>
      <c r="G633" s="130"/>
      <c r="H633" s="130"/>
      <c r="I633" s="11"/>
      <c r="J633" s="11"/>
      <c r="K633" s="11"/>
      <c r="L633" s="11"/>
      <c r="M633" s="11"/>
    </row>
    <row r="634" spans="1:13">
      <c r="A634" s="11"/>
      <c r="B634" s="11"/>
      <c r="C634" s="11"/>
      <c r="D634" s="11"/>
      <c r="E634" s="130"/>
      <c r="F634" s="130"/>
      <c r="G634" s="130"/>
      <c r="H634" s="130"/>
      <c r="I634" s="11"/>
      <c r="J634" s="11"/>
      <c r="K634" s="11"/>
      <c r="L634" s="11"/>
      <c r="M634" s="11"/>
    </row>
    <row r="635" spans="1:13">
      <c r="A635" s="11"/>
      <c r="B635" s="11"/>
      <c r="C635" s="11"/>
      <c r="D635" s="11"/>
      <c r="E635" s="130"/>
      <c r="F635" s="130"/>
      <c r="G635" s="130"/>
      <c r="H635" s="130"/>
      <c r="I635" s="11"/>
      <c r="J635" s="11"/>
      <c r="K635" s="11"/>
      <c r="L635" s="11"/>
      <c r="M635" s="11"/>
    </row>
    <row r="636" spans="1:13">
      <c r="A636" s="11"/>
      <c r="B636" s="11"/>
      <c r="C636" s="11"/>
      <c r="D636" s="11"/>
      <c r="E636" s="130"/>
      <c r="F636" s="130"/>
      <c r="G636" s="130"/>
      <c r="H636" s="130"/>
      <c r="I636" s="11"/>
      <c r="J636" s="11"/>
      <c r="K636" s="11"/>
      <c r="L636" s="11"/>
      <c r="M636" s="11"/>
    </row>
    <row r="637" spans="1:13">
      <c r="A637" s="11"/>
      <c r="B637" s="11"/>
      <c r="C637" s="11"/>
      <c r="D637" s="11"/>
      <c r="E637" s="130"/>
      <c r="F637" s="130"/>
      <c r="G637" s="130"/>
      <c r="H637" s="130"/>
      <c r="I637" s="11"/>
      <c r="J637" s="11"/>
      <c r="K637" s="11"/>
      <c r="L637" s="11"/>
      <c r="M637" s="11"/>
    </row>
    <row r="638" spans="1:13">
      <c r="A638" s="11"/>
      <c r="B638" s="11"/>
      <c r="C638" s="11"/>
      <c r="D638" s="11"/>
      <c r="E638" s="130"/>
      <c r="F638" s="130"/>
      <c r="G638" s="130"/>
      <c r="H638" s="130"/>
      <c r="I638" s="11"/>
      <c r="J638" s="11"/>
      <c r="K638" s="11"/>
      <c r="L638" s="11"/>
      <c r="M638" s="11"/>
    </row>
    <row r="639" spans="1:13">
      <c r="A639" s="11"/>
      <c r="B639" s="11"/>
      <c r="C639" s="11"/>
      <c r="D639" s="11"/>
      <c r="E639" s="130"/>
      <c r="F639" s="130"/>
      <c r="G639" s="130"/>
      <c r="H639" s="130"/>
      <c r="I639" s="11"/>
      <c r="J639" s="11"/>
      <c r="K639" s="11"/>
      <c r="L639" s="11"/>
      <c r="M639" s="11"/>
    </row>
    <row r="640" spans="1:13">
      <c r="A640" s="11"/>
      <c r="B640" s="11"/>
      <c r="C640" s="11"/>
      <c r="D640" s="11"/>
      <c r="E640" s="130"/>
      <c r="F640" s="130"/>
      <c r="G640" s="130"/>
      <c r="H640" s="130"/>
      <c r="I640" s="11"/>
      <c r="J640" s="11"/>
      <c r="K640" s="11"/>
      <c r="L640" s="11"/>
      <c r="M640" s="11"/>
    </row>
    <row r="641" spans="1:13">
      <c r="A641" s="11"/>
      <c r="B641" s="11"/>
      <c r="C641" s="11"/>
      <c r="D641" s="11"/>
      <c r="E641" s="130"/>
      <c r="F641" s="130"/>
      <c r="G641" s="130"/>
      <c r="H641" s="130"/>
      <c r="I641" s="11"/>
      <c r="J641" s="11"/>
      <c r="K641" s="11"/>
      <c r="L641" s="11"/>
      <c r="M641" s="11"/>
    </row>
    <row r="642" spans="1:13">
      <c r="A642" s="11"/>
      <c r="B642" s="11"/>
      <c r="C642" s="11"/>
      <c r="D642" s="11"/>
      <c r="E642" s="130"/>
      <c r="F642" s="130"/>
      <c r="G642" s="130"/>
      <c r="H642" s="130"/>
      <c r="I642" s="11"/>
      <c r="J642" s="11"/>
      <c r="K642" s="11"/>
      <c r="L642" s="11"/>
      <c r="M642" s="11"/>
    </row>
    <row r="643" spans="1:13">
      <c r="A643" s="11"/>
      <c r="B643" s="11"/>
      <c r="C643" s="11"/>
      <c r="D643" s="11"/>
      <c r="E643" s="130"/>
      <c r="F643" s="130"/>
      <c r="G643" s="130"/>
      <c r="H643" s="130"/>
      <c r="I643" s="11"/>
      <c r="J643" s="11"/>
      <c r="K643" s="11"/>
      <c r="L643" s="11"/>
      <c r="M643" s="11"/>
    </row>
    <row r="644" spans="1:13">
      <c r="A644" s="11"/>
      <c r="B644" s="11"/>
      <c r="C644" s="11"/>
      <c r="D644" s="11"/>
      <c r="E644" s="130"/>
      <c r="F644" s="130"/>
      <c r="G644" s="130"/>
      <c r="H644" s="130"/>
      <c r="I644" s="11"/>
      <c r="J644" s="11"/>
      <c r="K644" s="11"/>
      <c r="L644" s="11"/>
      <c r="M644" s="11"/>
    </row>
    <row r="645" spans="1:13">
      <c r="A645" s="11"/>
      <c r="B645" s="11"/>
      <c r="C645" s="11"/>
      <c r="D645" s="11"/>
      <c r="E645" s="130"/>
      <c r="F645" s="130"/>
      <c r="G645" s="130"/>
      <c r="H645" s="130"/>
      <c r="I645" s="11"/>
      <c r="J645" s="11"/>
      <c r="K645" s="11"/>
      <c r="L645" s="11"/>
      <c r="M645" s="11"/>
    </row>
    <row r="646" spans="1:13">
      <c r="A646" s="11"/>
      <c r="B646" s="11"/>
      <c r="C646" s="11"/>
      <c r="D646" s="11"/>
      <c r="E646" s="130"/>
      <c r="F646" s="130"/>
      <c r="G646" s="130"/>
      <c r="H646" s="130"/>
      <c r="I646" s="11"/>
      <c r="J646" s="11"/>
      <c r="K646" s="11"/>
      <c r="L646" s="11"/>
      <c r="M646" s="11"/>
    </row>
    <row r="647" spans="1:13">
      <c r="A647" s="11"/>
      <c r="B647" s="11"/>
      <c r="C647" s="11"/>
      <c r="D647" s="11"/>
      <c r="E647" s="130"/>
      <c r="F647" s="130"/>
      <c r="G647" s="130"/>
      <c r="H647" s="130"/>
      <c r="I647" s="11"/>
      <c r="J647" s="11"/>
      <c r="K647" s="11"/>
      <c r="L647" s="11"/>
      <c r="M647" s="11"/>
    </row>
    <row r="648" spans="1:13">
      <c r="A648" s="11"/>
      <c r="B648" s="11"/>
      <c r="C648" s="11"/>
      <c r="D648" s="11"/>
      <c r="E648" s="130"/>
      <c r="F648" s="130"/>
      <c r="G648" s="130"/>
      <c r="H648" s="130"/>
      <c r="I648" s="11"/>
      <c r="J648" s="11"/>
      <c r="K648" s="11"/>
      <c r="L648" s="11"/>
      <c r="M648" s="11"/>
    </row>
    <row r="649" spans="1:13">
      <c r="A649" s="11"/>
      <c r="B649" s="11"/>
      <c r="C649" s="11"/>
      <c r="D649" s="11"/>
      <c r="E649" s="130"/>
      <c r="F649" s="130"/>
      <c r="G649" s="130"/>
      <c r="H649" s="130"/>
      <c r="I649" s="11"/>
      <c r="J649" s="11"/>
      <c r="K649" s="11"/>
      <c r="L649" s="11"/>
      <c r="M649" s="11"/>
    </row>
    <row r="650" spans="1:13">
      <c r="A650" s="11"/>
      <c r="B650" s="11"/>
      <c r="C650" s="11"/>
      <c r="D650" s="11"/>
      <c r="E650" s="130"/>
      <c r="F650" s="130"/>
      <c r="G650" s="130"/>
      <c r="H650" s="130"/>
      <c r="I650" s="11"/>
      <c r="J650" s="11"/>
      <c r="K650" s="11"/>
      <c r="L650" s="11"/>
      <c r="M650" s="11"/>
    </row>
    <row r="651" spans="1:13">
      <c r="A651" s="11"/>
      <c r="B651" s="11"/>
      <c r="C651" s="11"/>
      <c r="D651" s="11"/>
      <c r="E651" s="130"/>
      <c r="F651" s="130"/>
      <c r="G651" s="130"/>
      <c r="H651" s="130"/>
      <c r="I651" s="11"/>
      <c r="J651" s="11"/>
      <c r="K651" s="11"/>
      <c r="L651" s="11"/>
      <c r="M651" s="11"/>
    </row>
    <row r="652" spans="1:13">
      <c r="A652" s="11"/>
      <c r="B652" s="11"/>
      <c r="C652" s="11"/>
      <c r="D652" s="11"/>
      <c r="E652" s="130"/>
      <c r="F652" s="130"/>
      <c r="G652" s="130"/>
      <c r="H652" s="130"/>
      <c r="I652" s="11"/>
      <c r="J652" s="11"/>
      <c r="K652" s="11"/>
      <c r="L652" s="11"/>
      <c r="M652" s="11"/>
    </row>
    <row r="653" spans="1:13">
      <c r="A653" s="11"/>
      <c r="B653" s="11"/>
      <c r="C653" s="11"/>
      <c r="D653" s="11"/>
      <c r="E653" s="130"/>
      <c r="F653" s="130"/>
      <c r="G653" s="130"/>
      <c r="H653" s="130"/>
      <c r="I653" s="11"/>
      <c r="J653" s="11"/>
      <c r="K653" s="11"/>
      <c r="L653" s="11"/>
      <c r="M653" s="11"/>
    </row>
    <row r="654" spans="1:13">
      <c r="A654" s="11"/>
      <c r="B654" s="11"/>
      <c r="C654" s="11"/>
      <c r="D654" s="11"/>
      <c r="E654" s="130"/>
      <c r="F654" s="130"/>
      <c r="G654" s="130"/>
      <c r="H654" s="130"/>
      <c r="I654" s="11"/>
      <c r="J654" s="11"/>
      <c r="K654" s="11"/>
      <c r="L654" s="11"/>
      <c r="M654" s="11"/>
    </row>
    <row r="655" spans="1:13">
      <c r="A655" s="11"/>
      <c r="B655" s="11"/>
      <c r="C655" s="11"/>
      <c r="D655" s="11"/>
      <c r="E655" s="130"/>
      <c r="F655" s="130"/>
      <c r="G655" s="130"/>
      <c r="H655" s="130"/>
      <c r="I655" s="11"/>
      <c r="J655" s="11"/>
      <c r="K655" s="11"/>
      <c r="L655" s="11"/>
      <c r="M655" s="11"/>
    </row>
    <row r="656" spans="1:13">
      <c r="A656" s="11"/>
      <c r="B656" s="11"/>
      <c r="C656" s="11"/>
      <c r="D656" s="11"/>
      <c r="E656" s="130"/>
      <c r="F656" s="130"/>
      <c r="G656" s="130"/>
      <c r="H656" s="130"/>
      <c r="I656" s="11"/>
      <c r="J656" s="11"/>
      <c r="K656" s="11"/>
      <c r="L656" s="11"/>
      <c r="M656" s="11"/>
    </row>
    <row r="657" spans="1:13">
      <c r="A657" s="11"/>
      <c r="B657" s="11"/>
      <c r="C657" s="11"/>
      <c r="D657" s="11"/>
      <c r="E657" s="130"/>
      <c r="F657" s="130"/>
      <c r="G657" s="130"/>
      <c r="H657" s="130"/>
      <c r="I657" s="11"/>
      <c r="J657" s="11"/>
      <c r="K657" s="11"/>
      <c r="L657" s="11"/>
      <c r="M657" s="11"/>
    </row>
    <row r="658" spans="1:13">
      <c r="A658" s="11"/>
      <c r="B658" s="11"/>
      <c r="C658" s="11"/>
      <c r="D658" s="11"/>
      <c r="E658" s="130"/>
      <c r="F658" s="130"/>
      <c r="G658" s="130"/>
      <c r="H658" s="130"/>
      <c r="I658" s="11"/>
      <c r="J658" s="11"/>
      <c r="K658" s="11"/>
      <c r="L658" s="11"/>
      <c r="M658" s="11"/>
    </row>
    <row r="659" spans="1:13">
      <c r="A659" s="11"/>
      <c r="B659" s="11"/>
      <c r="C659" s="11"/>
      <c r="D659" s="11"/>
      <c r="E659" s="130"/>
      <c r="F659" s="130"/>
      <c r="G659" s="130"/>
      <c r="H659" s="130"/>
      <c r="I659" s="11"/>
      <c r="J659" s="11"/>
      <c r="K659" s="11"/>
      <c r="L659" s="11"/>
      <c r="M659" s="11"/>
    </row>
    <row r="660" spans="1:13">
      <c r="A660" s="11"/>
      <c r="B660" s="11"/>
      <c r="C660" s="11"/>
      <c r="D660" s="11"/>
      <c r="E660" s="130"/>
      <c r="F660" s="130"/>
      <c r="G660" s="130"/>
      <c r="H660" s="130"/>
      <c r="I660" s="11"/>
      <c r="J660" s="11"/>
      <c r="K660" s="11"/>
      <c r="L660" s="11"/>
      <c r="M660" s="11"/>
    </row>
    <row r="661" spans="1:13">
      <c r="A661" s="11"/>
      <c r="B661" s="11"/>
      <c r="C661" s="11"/>
      <c r="D661" s="11"/>
      <c r="E661" s="130"/>
      <c r="F661" s="130"/>
      <c r="G661" s="130"/>
      <c r="H661" s="130"/>
      <c r="I661" s="11"/>
      <c r="J661" s="11"/>
      <c r="K661" s="11"/>
      <c r="L661" s="11"/>
      <c r="M661" s="11"/>
    </row>
    <row r="662" spans="1:13">
      <c r="A662" s="11"/>
      <c r="B662" s="11"/>
      <c r="C662" s="11"/>
      <c r="D662" s="11"/>
      <c r="E662" s="130"/>
      <c r="F662" s="130"/>
      <c r="G662" s="130"/>
      <c r="H662" s="130"/>
      <c r="I662" s="11"/>
      <c r="J662" s="11"/>
      <c r="K662" s="11"/>
      <c r="L662" s="11"/>
      <c r="M662" s="11"/>
    </row>
    <row r="663" spans="1:13">
      <c r="A663" s="11"/>
      <c r="B663" s="11"/>
      <c r="C663" s="11"/>
      <c r="D663" s="11"/>
      <c r="E663" s="130"/>
      <c r="F663" s="130"/>
      <c r="G663" s="130"/>
      <c r="H663" s="130"/>
      <c r="I663" s="11"/>
      <c r="J663" s="11"/>
      <c r="K663" s="11"/>
      <c r="L663" s="11"/>
      <c r="M663" s="11"/>
    </row>
    <row r="664" spans="1:13">
      <c r="A664" s="11"/>
      <c r="B664" s="11"/>
      <c r="C664" s="11"/>
      <c r="D664" s="11"/>
      <c r="E664" s="130"/>
      <c r="F664" s="130"/>
      <c r="G664" s="130"/>
      <c r="H664" s="130"/>
      <c r="I664" s="11"/>
      <c r="J664" s="11"/>
      <c r="K664" s="11"/>
      <c r="L664" s="11"/>
      <c r="M664" s="11"/>
    </row>
    <row r="665" spans="1:13">
      <c r="A665" s="11"/>
      <c r="B665" s="11"/>
      <c r="C665" s="11"/>
      <c r="D665" s="11"/>
      <c r="E665" s="130"/>
      <c r="F665" s="130"/>
      <c r="G665" s="130"/>
      <c r="H665" s="130"/>
      <c r="I665" s="11"/>
      <c r="J665" s="11"/>
      <c r="K665" s="11"/>
      <c r="L665" s="11"/>
      <c r="M665" s="11"/>
    </row>
    <row r="666" spans="1:13">
      <c r="A666" s="11"/>
      <c r="B666" s="11"/>
      <c r="C666" s="11"/>
      <c r="D666" s="11"/>
      <c r="E666" s="130"/>
      <c r="F666" s="130"/>
      <c r="G666" s="130"/>
      <c r="H666" s="130"/>
      <c r="I666" s="11"/>
      <c r="J666" s="11"/>
      <c r="K666" s="11"/>
      <c r="L666" s="11"/>
      <c r="M666" s="11"/>
    </row>
    <row r="667" spans="1:13">
      <c r="A667" s="11"/>
      <c r="B667" s="11"/>
      <c r="C667" s="11"/>
      <c r="D667" s="11"/>
      <c r="E667" s="130"/>
      <c r="F667" s="130"/>
      <c r="G667" s="130"/>
      <c r="H667" s="130"/>
      <c r="I667" s="11"/>
      <c r="J667" s="11"/>
      <c r="K667" s="11"/>
      <c r="L667" s="11"/>
      <c r="M667" s="11"/>
    </row>
    <row r="668" spans="1:13">
      <c r="A668" s="11"/>
      <c r="B668" s="11"/>
      <c r="C668" s="11"/>
      <c r="D668" s="11"/>
      <c r="E668" s="130"/>
      <c r="F668" s="130"/>
      <c r="G668" s="130"/>
      <c r="H668" s="130"/>
      <c r="I668" s="11"/>
      <c r="J668" s="11"/>
      <c r="K668" s="11"/>
      <c r="L668" s="11"/>
      <c r="M668" s="11"/>
    </row>
    <row r="669" spans="1:13">
      <c r="A669" s="11"/>
      <c r="B669" s="11"/>
      <c r="C669" s="11"/>
      <c r="D669" s="11"/>
      <c r="E669" s="130"/>
      <c r="F669" s="130"/>
      <c r="G669" s="130"/>
      <c r="H669" s="130"/>
      <c r="I669" s="11"/>
      <c r="J669" s="11"/>
      <c r="K669" s="11"/>
      <c r="L669" s="11"/>
      <c r="M669" s="11"/>
    </row>
    <row r="670" spans="1:13">
      <c r="A670" s="11"/>
      <c r="B670" s="11"/>
      <c r="C670" s="11"/>
      <c r="D670" s="11"/>
      <c r="E670" s="130"/>
      <c r="F670" s="130"/>
      <c r="G670" s="130"/>
      <c r="H670" s="130"/>
      <c r="I670" s="11"/>
      <c r="J670" s="11"/>
      <c r="K670" s="11"/>
      <c r="L670" s="11"/>
      <c r="M670" s="11"/>
    </row>
    <row r="671" spans="1:13">
      <c r="A671" s="11"/>
      <c r="B671" s="11"/>
      <c r="C671" s="11"/>
      <c r="D671" s="11"/>
      <c r="E671" s="130"/>
      <c r="F671" s="130"/>
      <c r="G671" s="130"/>
      <c r="H671" s="130"/>
      <c r="I671" s="11"/>
      <c r="J671" s="11"/>
      <c r="K671" s="11"/>
      <c r="L671" s="11"/>
      <c r="M671" s="11"/>
    </row>
    <row r="672" spans="1:13">
      <c r="A672" s="11"/>
      <c r="B672" s="11"/>
      <c r="C672" s="11"/>
      <c r="D672" s="11"/>
      <c r="E672" s="130"/>
      <c r="F672" s="130"/>
      <c r="G672" s="130"/>
      <c r="H672" s="130"/>
      <c r="I672" s="11"/>
      <c r="J672" s="11"/>
      <c r="K672" s="11"/>
      <c r="L672" s="11"/>
      <c r="M672" s="11"/>
    </row>
    <row r="673" spans="1:13">
      <c r="A673" s="11"/>
      <c r="B673" s="11"/>
      <c r="C673" s="11"/>
      <c r="D673" s="11"/>
      <c r="E673" s="130"/>
      <c r="F673" s="130"/>
      <c r="G673" s="130"/>
      <c r="H673" s="130"/>
      <c r="I673" s="11"/>
      <c r="J673" s="11"/>
      <c r="K673" s="11"/>
      <c r="L673" s="11"/>
      <c r="M673" s="11"/>
    </row>
    <row r="674" spans="1:13">
      <c r="A674" s="11"/>
      <c r="B674" s="11"/>
      <c r="C674" s="11"/>
      <c r="D674" s="11"/>
      <c r="E674" s="130"/>
      <c r="F674" s="130"/>
      <c r="G674" s="130"/>
      <c r="H674" s="130"/>
      <c r="I674" s="11"/>
      <c r="J674" s="11"/>
      <c r="K674" s="11"/>
      <c r="L674" s="11"/>
      <c r="M674" s="11"/>
    </row>
    <row r="675" spans="1:13">
      <c r="A675" s="11"/>
      <c r="B675" s="11"/>
      <c r="C675" s="11"/>
      <c r="D675" s="11"/>
      <c r="E675" s="130"/>
      <c r="F675" s="130"/>
      <c r="G675" s="130"/>
      <c r="H675" s="130"/>
      <c r="I675" s="11"/>
      <c r="J675" s="11"/>
      <c r="K675" s="11"/>
      <c r="L675" s="11"/>
      <c r="M675" s="11"/>
    </row>
    <row r="676" spans="1:13">
      <c r="A676" s="11"/>
      <c r="B676" s="11"/>
      <c r="C676" s="11"/>
      <c r="D676" s="11"/>
      <c r="E676" s="130"/>
      <c r="F676" s="130"/>
      <c r="G676" s="130"/>
      <c r="H676" s="130"/>
      <c r="I676" s="11"/>
      <c r="J676" s="11"/>
      <c r="K676" s="11"/>
      <c r="L676" s="11"/>
      <c r="M676" s="11"/>
    </row>
    <row r="677" spans="1:13">
      <c r="A677" s="11"/>
      <c r="B677" s="11"/>
      <c r="C677" s="11"/>
      <c r="D677" s="11"/>
      <c r="E677" s="130"/>
      <c r="F677" s="130"/>
      <c r="G677" s="130"/>
      <c r="H677" s="130"/>
      <c r="I677" s="11"/>
      <c r="J677" s="11"/>
      <c r="K677" s="11"/>
      <c r="L677" s="11"/>
      <c r="M677" s="11"/>
    </row>
    <row r="678" spans="1:13">
      <c r="A678" s="11"/>
      <c r="B678" s="11"/>
      <c r="C678" s="11"/>
      <c r="D678" s="11"/>
      <c r="E678" s="130"/>
      <c r="F678" s="130"/>
      <c r="G678" s="130"/>
      <c r="H678" s="130"/>
      <c r="I678" s="11"/>
      <c r="J678" s="11"/>
      <c r="K678" s="11"/>
      <c r="L678" s="11"/>
      <c r="M678" s="11"/>
    </row>
    <row r="679" spans="1:13">
      <c r="A679" s="11"/>
      <c r="B679" s="11"/>
      <c r="C679" s="11"/>
      <c r="D679" s="11"/>
      <c r="E679" s="130"/>
      <c r="F679" s="130"/>
      <c r="G679" s="130"/>
      <c r="H679" s="130"/>
      <c r="I679" s="11"/>
      <c r="J679" s="11"/>
      <c r="K679" s="11"/>
      <c r="L679" s="11"/>
      <c r="M679" s="11"/>
    </row>
    <row r="680" spans="1:13">
      <c r="A680" s="11"/>
      <c r="B680" s="11"/>
      <c r="C680" s="11"/>
      <c r="D680" s="11"/>
      <c r="E680" s="130"/>
      <c r="F680" s="130"/>
      <c r="G680" s="130"/>
      <c r="H680" s="130"/>
      <c r="I680" s="11"/>
      <c r="J680" s="11"/>
      <c r="K680" s="11"/>
      <c r="L680" s="11"/>
      <c r="M680" s="11"/>
    </row>
    <row r="681" spans="1:13">
      <c r="A681" s="11"/>
      <c r="B681" s="11"/>
      <c r="C681" s="11"/>
      <c r="D681" s="11"/>
      <c r="E681" s="130"/>
      <c r="F681" s="130"/>
      <c r="G681" s="130"/>
      <c r="H681" s="130"/>
      <c r="I681" s="11"/>
      <c r="J681" s="11"/>
      <c r="K681" s="11"/>
      <c r="L681" s="11"/>
      <c r="M681" s="11"/>
    </row>
    <row r="682" spans="1:13">
      <c r="A682" s="11"/>
      <c r="B682" s="11"/>
      <c r="C682" s="11"/>
      <c r="D682" s="11"/>
      <c r="E682" s="130"/>
      <c r="F682" s="130"/>
      <c r="G682" s="130"/>
      <c r="H682" s="130"/>
      <c r="I682" s="11"/>
      <c r="J682" s="11"/>
      <c r="K682" s="11"/>
      <c r="L682" s="11"/>
      <c r="M682" s="11"/>
    </row>
    <row r="683" spans="1:13">
      <c r="A683" s="11"/>
      <c r="B683" s="11"/>
      <c r="C683" s="11"/>
      <c r="D683" s="11"/>
      <c r="E683" s="130"/>
      <c r="F683" s="130"/>
      <c r="G683" s="130"/>
      <c r="H683" s="130"/>
      <c r="I683" s="11"/>
      <c r="J683" s="11"/>
      <c r="K683" s="11"/>
      <c r="L683" s="11"/>
      <c r="M683" s="11"/>
    </row>
    <row r="684" spans="1:13">
      <c r="A684" s="11"/>
      <c r="B684" s="11"/>
      <c r="C684" s="11"/>
      <c r="D684" s="11"/>
      <c r="E684" s="130"/>
      <c r="F684" s="130"/>
      <c r="G684" s="130"/>
      <c r="H684" s="130"/>
      <c r="I684" s="11"/>
      <c r="J684" s="11"/>
      <c r="K684" s="11"/>
      <c r="L684" s="11"/>
      <c r="M684" s="11"/>
    </row>
    <row r="685" spans="1:13">
      <c r="A685" s="11"/>
      <c r="B685" s="11"/>
      <c r="C685" s="11"/>
      <c r="D685" s="11"/>
      <c r="E685" s="130"/>
      <c r="F685" s="130"/>
      <c r="G685" s="130"/>
      <c r="H685" s="130"/>
      <c r="I685" s="11"/>
      <c r="J685" s="11"/>
      <c r="K685" s="11"/>
      <c r="L685" s="11"/>
      <c r="M685" s="11"/>
    </row>
    <row r="686" spans="1:13">
      <c r="A686" s="11"/>
      <c r="B686" s="11"/>
      <c r="C686" s="11"/>
      <c r="D686" s="11"/>
      <c r="E686" s="130"/>
      <c r="F686" s="130"/>
      <c r="G686" s="130"/>
      <c r="H686" s="130"/>
      <c r="I686" s="11"/>
      <c r="J686" s="11"/>
      <c r="K686" s="11"/>
      <c r="L686" s="11"/>
      <c r="M686" s="11"/>
    </row>
    <row r="687" spans="1:13">
      <c r="A687" s="11"/>
      <c r="B687" s="11"/>
      <c r="C687" s="11"/>
      <c r="D687" s="11"/>
      <c r="E687" s="130"/>
      <c r="F687" s="130"/>
      <c r="G687" s="130"/>
      <c r="H687" s="130"/>
      <c r="I687" s="11"/>
      <c r="J687" s="11"/>
      <c r="K687" s="11"/>
      <c r="L687" s="11"/>
      <c r="M687" s="11"/>
    </row>
    <row r="688" spans="1:13">
      <c r="A688" s="11"/>
      <c r="B688" s="11"/>
      <c r="C688" s="11"/>
      <c r="D688" s="11"/>
      <c r="E688" s="130"/>
      <c r="F688" s="130"/>
      <c r="G688" s="130"/>
      <c r="H688" s="130"/>
      <c r="I688" s="11"/>
      <c r="J688" s="11"/>
      <c r="K688" s="11"/>
      <c r="L688" s="11"/>
      <c r="M688" s="11"/>
    </row>
    <row r="689" spans="1:13">
      <c r="A689" s="11"/>
      <c r="B689" s="11"/>
      <c r="C689" s="11"/>
      <c r="D689" s="11"/>
      <c r="E689" s="130"/>
      <c r="F689" s="130"/>
      <c r="G689" s="130"/>
      <c r="H689" s="130"/>
      <c r="I689" s="11"/>
      <c r="J689" s="11"/>
      <c r="K689" s="11"/>
      <c r="L689" s="11"/>
      <c r="M689" s="11"/>
    </row>
    <row r="690" spans="1:13">
      <c r="A690" s="11"/>
      <c r="B690" s="11"/>
      <c r="C690" s="11"/>
      <c r="D690" s="11"/>
      <c r="E690" s="130"/>
      <c r="F690" s="130"/>
      <c r="G690" s="130"/>
      <c r="H690" s="130"/>
      <c r="I690" s="11"/>
      <c r="J690" s="11"/>
      <c r="K690" s="11"/>
      <c r="L690" s="11"/>
      <c r="M690" s="11"/>
    </row>
    <row r="691" spans="1:13">
      <c r="A691" s="11"/>
      <c r="B691" s="11"/>
      <c r="C691" s="11"/>
      <c r="D691" s="11"/>
      <c r="E691" s="130"/>
      <c r="F691" s="130"/>
      <c r="G691" s="130"/>
      <c r="H691" s="130"/>
      <c r="I691" s="11"/>
      <c r="J691" s="11"/>
      <c r="K691" s="11"/>
      <c r="L691" s="11"/>
      <c r="M691" s="11"/>
    </row>
    <row r="692" spans="1:13">
      <c r="A692" s="11"/>
      <c r="B692" s="11"/>
      <c r="C692" s="11"/>
      <c r="D692" s="11"/>
      <c r="E692" s="130"/>
      <c r="F692" s="130"/>
      <c r="G692" s="130"/>
      <c r="H692" s="130"/>
      <c r="I692" s="11"/>
      <c r="J692" s="11"/>
      <c r="K692" s="11"/>
      <c r="L692" s="11"/>
      <c r="M692" s="11"/>
    </row>
    <row r="693" spans="1:13">
      <c r="A693" s="11"/>
      <c r="B693" s="11"/>
      <c r="C693" s="11"/>
      <c r="D693" s="11"/>
      <c r="E693" s="130"/>
      <c r="F693" s="130"/>
      <c r="G693" s="130"/>
      <c r="H693" s="130"/>
      <c r="I693" s="11"/>
      <c r="J693" s="11"/>
      <c r="K693" s="11"/>
      <c r="L693" s="11"/>
      <c r="M693" s="11"/>
    </row>
    <row r="694" spans="1:13">
      <c r="A694" s="11"/>
      <c r="B694" s="11"/>
      <c r="C694" s="11"/>
      <c r="D694" s="11"/>
      <c r="E694" s="130"/>
      <c r="F694" s="130"/>
      <c r="G694" s="130"/>
      <c r="H694" s="130"/>
      <c r="I694" s="11"/>
      <c r="J694" s="11"/>
      <c r="K694" s="11"/>
      <c r="L694" s="11"/>
      <c r="M694" s="11"/>
    </row>
    <row r="695" spans="1:13">
      <c r="A695" s="11"/>
      <c r="B695" s="11"/>
      <c r="C695" s="11"/>
      <c r="D695" s="11"/>
      <c r="E695" s="130"/>
      <c r="F695" s="130"/>
      <c r="G695" s="130"/>
      <c r="H695" s="130"/>
      <c r="I695" s="11"/>
      <c r="J695" s="11"/>
      <c r="K695" s="11"/>
      <c r="L695" s="11"/>
      <c r="M695" s="11"/>
    </row>
    <row r="696" spans="1:13">
      <c r="A696" s="11"/>
      <c r="B696" s="11"/>
      <c r="C696" s="11"/>
      <c r="D696" s="11"/>
      <c r="E696" s="130"/>
      <c r="F696" s="130"/>
      <c r="G696" s="130"/>
      <c r="H696" s="130"/>
      <c r="I696" s="11"/>
      <c r="J696" s="11"/>
      <c r="K696" s="11"/>
      <c r="L696" s="11"/>
      <c r="M696" s="11"/>
    </row>
    <row r="697" spans="1:13">
      <c r="A697" s="11"/>
      <c r="B697" s="11"/>
      <c r="C697" s="11"/>
      <c r="D697" s="11"/>
      <c r="E697" s="130"/>
      <c r="F697" s="130"/>
      <c r="G697" s="130"/>
      <c r="H697" s="130"/>
      <c r="I697" s="11"/>
      <c r="J697" s="11"/>
      <c r="K697" s="11"/>
      <c r="L697" s="11"/>
      <c r="M697" s="11"/>
    </row>
    <row r="698" spans="1:13">
      <c r="A698" s="11"/>
      <c r="B698" s="11"/>
      <c r="C698" s="11"/>
      <c r="D698" s="11"/>
      <c r="E698" s="130"/>
      <c r="F698" s="130"/>
      <c r="G698" s="130"/>
      <c r="H698" s="130"/>
      <c r="I698" s="11"/>
      <c r="J698" s="11"/>
      <c r="K698" s="11"/>
      <c r="L698" s="11"/>
      <c r="M698" s="11"/>
    </row>
    <row r="699" spans="1:13">
      <c r="A699" s="11"/>
      <c r="B699" s="11"/>
      <c r="C699" s="11"/>
      <c r="D699" s="11"/>
      <c r="E699" s="130"/>
      <c r="F699" s="130"/>
      <c r="G699" s="130"/>
      <c r="H699" s="130"/>
      <c r="I699" s="11"/>
      <c r="J699" s="11"/>
      <c r="K699" s="11"/>
      <c r="L699" s="11"/>
      <c r="M699" s="11"/>
    </row>
    <row r="700" spans="1:13">
      <c r="A700" s="11"/>
      <c r="B700" s="11"/>
      <c r="C700" s="11"/>
      <c r="D700" s="11"/>
      <c r="E700" s="130"/>
      <c r="F700" s="130"/>
      <c r="G700" s="130"/>
      <c r="H700" s="130"/>
      <c r="I700" s="11"/>
      <c r="J700" s="11"/>
      <c r="K700" s="11"/>
      <c r="L700" s="11"/>
      <c r="M700" s="11"/>
    </row>
    <row r="701" spans="1:13">
      <c r="A701" s="11"/>
      <c r="B701" s="11"/>
      <c r="C701" s="11"/>
      <c r="D701" s="11"/>
      <c r="E701" s="130"/>
      <c r="F701" s="130"/>
      <c r="G701" s="130"/>
      <c r="H701" s="130"/>
      <c r="I701" s="11"/>
      <c r="J701" s="11"/>
      <c r="K701" s="11"/>
      <c r="L701" s="11"/>
      <c r="M701" s="11"/>
    </row>
    <row r="702" spans="1:13">
      <c r="A702" s="11"/>
      <c r="B702" s="11"/>
      <c r="C702" s="11"/>
      <c r="D702" s="11"/>
      <c r="E702" s="130"/>
      <c r="F702" s="130"/>
      <c r="G702" s="130"/>
      <c r="H702" s="130"/>
      <c r="I702" s="11"/>
      <c r="J702" s="11"/>
      <c r="K702" s="11"/>
      <c r="L702" s="11"/>
      <c r="M702" s="11"/>
    </row>
    <row r="703" spans="1:13">
      <c r="A703" s="11"/>
      <c r="B703" s="11"/>
      <c r="C703" s="11"/>
      <c r="D703" s="11"/>
      <c r="E703" s="130"/>
      <c r="F703" s="130"/>
      <c r="G703" s="130"/>
      <c r="H703" s="130"/>
      <c r="I703" s="11"/>
      <c r="J703" s="11"/>
      <c r="K703" s="11"/>
      <c r="L703" s="11"/>
      <c r="M703" s="11"/>
    </row>
    <row r="704" spans="1:13">
      <c r="A704" s="11"/>
      <c r="B704" s="11"/>
      <c r="C704" s="11"/>
      <c r="D704" s="11"/>
      <c r="E704" s="130"/>
      <c r="F704" s="130"/>
      <c r="G704" s="130"/>
      <c r="H704" s="130"/>
      <c r="I704" s="11"/>
      <c r="J704" s="11"/>
      <c r="K704" s="11"/>
      <c r="L704" s="11"/>
      <c r="M704" s="11"/>
    </row>
    <row r="705" spans="1:13">
      <c r="A705" s="11"/>
      <c r="B705" s="11"/>
      <c r="C705" s="11"/>
      <c r="D705" s="11"/>
      <c r="E705" s="130"/>
      <c r="F705" s="130"/>
      <c r="G705" s="130"/>
      <c r="H705" s="130"/>
      <c r="I705" s="11"/>
      <c r="J705" s="11"/>
      <c r="K705" s="11"/>
      <c r="L705" s="11"/>
      <c r="M705" s="11"/>
    </row>
    <row r="706" spans="1:13">
      <c r="A706" s="11"/>
      <c r="B706" s="11"/>
      <c r="C706" s="11"/>
      <c r="D706" s="11"/>
      <c r="E706" s="130"/>
      <c r="F706" s="130"/>
      <c r="G706" s="130"/>
      <c r="H706" s="130"/>
      <c r="I706" s="11"/>
      <c r="J706" s="11"/>
      <c r="K706" s="11"/>
      <c r="L706" s="11"/>
      <c r="M706" s="11"/>
    </row>
    <row r="707" spans="1:13">
      <c r="A707" s="11"/>
      <c r="B707" s="11"/>
      <c r="C707" s="11"/>
      <c r="D707" s="11"/>
      <c r="E707" s="130"/>
      <c r="F707" s="130"/>
      <c r="G707" s="130"/>
      <c r="H707" s="130"/>
      <c r="I707" s="11"/>
      <c r="J707" s="11"/>
      <c r="K707" s="11"/>
      <c r="L707" s="11"/>
      <c r="M707" s="11"/>
    </row>
    <row r="708" spans="1:13">
      <c r="A708" s="11"/>
      <c r="B708" s="11"/>
      <c r="C708" s="11"/>
      <c r="D708" s="11"/>
      <c r="E708" s="130"/>
      <c r="F708" s="130"/>
      <c r="G708" s="130"/>
      <c r="H708" s="130"/>
      <c r="I708" s="11"/>
      <c r="J708" s="11"/>
      <c r="K708" s="11"/>
      <c r="L708" s="11"/>
      <c r="M708" s="11"/>
    </row>
    <row r="709" spans="1:13">
      <c r="A709" s="11"/>
      <c r="B709" s="11"/>
      <c r="C709" s="11"/>
      <c r="D709" s="11"/>
      <c r="E709" s="130"/>
      <c r="F709" s="130"/>
      <c r="G709" s="130"/>
      <c r="H709" s="130"/>
      <c r="I709" s="11"/>
      <c r="J709" s="11"/>
      <c r="K709" s="11"/>
      <c r="L709" s="11"/>
      <c r="M709" s="11"/>
    </row>
    <row r="710" spans="1:13">
      <c r="A710" s="11"/>
      <c r="B710" s="11"/>
      <c r="C710" s="11"/>
      <c r="D710" s="11"/>
      <c r="E710" s="130"/>
      <c r="F710" s="130"/>
      <c r="G710" s="130"/>
      <c r="H710" s="130"/>
      <c r="I710" s="11"/>
      <c r="J710" s="11"/>
      <c r="K710" s="11"/>
      <c r="L710" s="11"/>
      <c r="M710" s="11"/>
    </row>
    <row r="711" spans="1:13">
      <c r="A711" s="11"/>
      <c r="B711" s="11"/>
      <c r="C711" s="11"/>
      <c r="D711" s="11"/>
      <c r="E711" s="130"/>
      <c r="F711" s="130"/>
      <c r="G711" s="130"/>
      <c r="H711" s="130"/>
      <c r="I711" s="11"/>
      <c r="J711" s="11"/>
      <c r="K711" s="11"/>
      <c r="L711" s="11"/>
      <c r="M711" s="11"/>
    </row>
    <row r="712" spans="1:13">
      <c r="A712" s="11"/>
      <c r="B712" s="11"/>
      <c r="C712" s="11"/>
      <c r="D712" s="11"/>
      <c r="E712" s="130"/>
      <c r="F712" s="130"/>
      <c r="G712" s="130"/>
      <c r="H712" s="130"/>
      <c r="I712" s="11"/>
      <c r="J712" s="11"/>
      <c r="K712" s="11"/>
      <c r="L712" s="11"/>
      <c r="M712" s="11"/>
    </row>
    <row r="713" spans="1:13">
      <c r="A713" s="11"/>
      <c r="B713" s="11"/>
      <c r="C713" s="11"/>
      <c r="D713" s="11"/>
      <c r="E713" s="130"/>
      <c r="F713" s="130"/>
      <c r="G713" s="130"/>
      <c r="H713" s="130"/>
      <c r="I713" s="11"/>
      <c r="J713" s="11"/>
      <c r="K713" s="11"/>
      <c r="L713" s="11"/>
      <c r="M713" s="11"/>
    </row>
    <row r="714" spans="1:13">
      <c r="A714" s="11"/>
      <c r="B714" s="11"/>
      <c r="C714" s="11"/>
      <c r="D714" s="11"/>
      <c r="E714" s="130"/>
      <c r="F714" s="130"/>
      <c r="G714" s="130"/>
      <c r="H714" s="130"/>
      <c r="I714" s="11"/>
      <c r="J714" s="11"/>
      <c r="K714" s="11"/>
      <c r="L714" s="11"/>
      <c r="M714" s="11"/>
    </row>
    <row r="715" spans="1:13">
      <c r="A715" s="11"/>
      <c r="B715" s="11"/>
      <c r="C715" s="11"/>
      <c r="D715" s="11"/>
      <c r="E715" s="130"/>
      <c r="F715" s="130"/>
      <c r="G715" s="130"/>
      <c r="H715" s="130"/>
      <c r="I715" s="11"/>
      <c r="J715" s="11"/>
      <c r="K715" s="11"/>
      <c r="L715" s="11"/>
      <c r="M715" s="11"/>
    </row>
    <row r="716" spans="1:13">
      <c r="A716" s="11"/>
      <c r="B716" s="11"/>
      <c r="C716" s="11"/>
      <c r="D716" s="11"/>
      <c r="E716" s="130"/>
      <c r="F716" s="130"/>
      <c r="G716" s="130"/>
      <c r="H716" s="130"/>
      <c r="I716" s="11"/>
      <c r="J716" s="11"/>
      <c r="K716" s="11"/>
      <c r="L716" s="11"/>
      <c r="M716" s="11"/>
    </row>
    <row r="717" spans="1:13">
      <c r="A717" s="11"/>
      <c r="B717" s="11"/>
      <c r="C717" s="11"/>
      <c r="D717" s="11"/>
      <c r="E717" s="130"/>
      <c r="F717" s="130"/>
      <c r="G717" s="130"/>
      <c r="H717" s="130"/>
      <c r="I717" s="11"/>
      <c r="J717" s="11"/>
      <c r="K717" s="11"/>
      <c r="L717" s="11"/>
      <c r="M717" s="11"/>
    </row>
    <row r="718" spans="1:13">
      <c r="A718" s="11"/>
      <c r="B718" s="11"/>
      <c r="C718" s="11"/>
      <c r="D718" s="11"/>
      <c r="E718" s="130"/>
      <c r="F718" s="130"/>
      <c r="G718" s="130"/>
      <c r="H718" s="130"/>
      <c r="I718" s="11"/>
      <c r="J718" s="11"/>
      <c r="K718" s="11"/>
      <c r="L718" s="11"/>
      <c r="M718" s="11"/>
    </row>
    <row r="719" spans="1:13">
      <c r="A719" s="11"/>
      <c r="B719" s="11"/>
      <c r="C719" s="11"/>
      <c r="D719" s="11"/>
      <c r="E719" s="130"/>
      <c r="F719" s="130"/>
      <c r="G719" s="130"/>
      <c r="H719" s="130"/>
      <c r="I719" s="11"/>
      <c r="J719" s="11"/>
      <c r="K719" s="11"/>
      <c r="L719" s="11"/>
      <c r="M719" s="11"/>
    </row>
    <row r="720" spans="1:13">
      <c r="A720" s="11"/>
      <c r="B720" s="11"/>
      <c r="C720" s="11"/>
      <c r="D720" s="11"/>
      <c r="E720" s="130"/>
      <c r="F720" s="130"/>
      <c r="G720" s="130"/>
      <c r="H720" s="130"/>
      <c r="I720" s="11"/>
      <c r="J720" s="11"/>
      <c r="K720" s="11"/>
      <c r="L720" s="11"/>
      <c r="M720" s="11"/>
    </row>
    <row r="721" spans="1:13">
      <c r="A721" s="11"/>
      <c r="B721" s="11"/>
      <c r="C721" s="11"/>
      <c r="D721" s="11"/>
      <c r="E721" s="130"/>
      <c r="F721" s="130"/>
      <c r="G721" s="130"/>
      <c r="H721" s="130"/>
      <c r="I721" s="11"/>
      <c r="J721" s="11"/>
      <c r="K721" s="11"/>
      <c r="L721" s="11"/>
      <c r="M721" s="11"/>
    </row>
    <row r="722" spans="1:13">
      <c r="A722" s="11"/>
      <c r="B722" s="11"/>
      <c r="C722" s="11"/>
      <c r="D722" s="11"/>
      <c r="E722" s="130"/>
      <c r="F722" s="130"/>
      <c r="G722" s="130"/>
      <c r="H722" s="130"/>
      <c r="I722" s="11"/>
      <c r="J722" s="11"/>
      <c r="K722" s="11"/>
      <c r="L722" s="11"/>
      <c r="M722" s="11"/>
    </row>
    <row r="723" spans="1:13">
      <c r="A723" s="11"/>
      <c r="B723" s="11"/>
      <c r="C723" s="11"/>
      <c r="D723" s="11"/>
      <c r="E723" s="130"/>
      <c r="F723" s="130"/>
      <c r="G723" s="130"/>
      <c r="H723" s="130"/>
      <c r="I723" s="11"/>
      <c r="J723" s="11"/>
      <c r="K723" s="11"/>
      <c r="L723" s="11"/>
      <c r="M723" s="11"/>
    </row>
    <row r="724" spans="1:13">
      <c r="A724" s="11"/>
      <c r="B724" s="11"/>
      <c r="C724" s="11"/>
      <c r="D724" s="11"/>
      <c r="E724" s="130"/>
      <c r="F724" s="130"/>
      <c r="G724" s="130"/>
      <c r="H724" s="130"/>
      <c r="I724" s="11"/>
      <c r="J724" s="11"/>
      <c r="K724" s="11"/>
      <c r="L724" s="11"/>
      <c r="M724" s="11"/>
    </row>
    <row r="725" spans="1:13">
      <c r="A725" s="11"/>
      <c r="B725" s="11"/>
      <c r="C725" s="11"/>
      <c r="D725" s="11"/>
      <c r="E725" s="130"/>
      <c r="F725" s="130"/>
      <c r="G725" s="130"/>
      <c r="H725" s="130"/>
      <c r="I725" s="11"/>
      <c r="J725" s="11"/>
      <c r="K725" s="11"/>
      <c r="L725" s="11"/>
      <c r="M725" s="11"/>
    </row>
    <row r="726" spans="1:13">
      <c r="A726" s="11"/>
      <c r="B726" s="11"/>
      <c r="C726" s="11"/>
      <c r="D726" s="11"/>
      <c r="E726" s="130"/>
      <c r="F726" s="130"/>
      <c r="G726" s="130"/>
      <c r="H726" s="130"/>
      <c r="I726" s="11"/>
      <c r="J726" s="11"/>
      <c r="K726" s="11"/>
      <c r="L726" s="11"/>
      <c r="M726" s="11"/>
    </row>
    <row r="727" spans="1:13">
      <c r="A727" s="11"/>
      <c r="B727" s="11"/>
      <c r="C727" s="11"/>
      <c r="D727" s="11"/>
      <c r="E727" s="130"/>
      <c r="F727" s="130"/>
      <c r="G727" s="130"/>
      <c r="H727" s="130"/>
      <c r="I727" s="11"/>
      <c r="J727" s="11"/>
      <c r="K727" s="11"/>
      <c r="L727" s="11"/>
      <c r="M727" s="11"/>
    </row>
    <row r="728" spans="1:13">
      <c r="A728" s="11"/>
      <c r="B728" s="11"/>
      <c r="C728" s="11"/>
      <c r="D728" s="11"/>
      <c r="E728" s="130"/>
      <c r="F728" s="130"/>
      <c r="G728" s="130"/>
      <c r="H728" s="130"/>
      <c r="I728" s="11"/>
      <c r="J728" s="11"/>
      <c r="K728" s="11"/>
      <c r="L728" s="11"/>
      <c r="M728" s="11"/>
    </row>
    <row r="729" spans="1:13">
      <c r="A729" s="11"/>
      <c r="B729" s="11"/>
      <c r="C729" s="11"/>
      <c r="D729" s="11"/>
      <c r="E729" s="130"/>
      <c r="F729" s="130"/>
      <c r="G729" s="130"/>
      <c r="H729" s="130"/>
      <c r="I729" s="11"/>
      <c r="J729" s="11"/>
      <c r="K729" s="11"/>
      <c r="L729" s="11"/>
      <c r="M729" s="11"/>
    </row>
    <row r="730" spans="1:13">
      <c r="A730" s="11"/>
      <c r="B730" s="11"/>
      <c r="C730" s="11"/>
      <c r="D730" s="11"/>
      <c r="E730" s="130"/>
      <c r="F730" s="130"/>
      <c r="G730" s="130"/>
      <c r="H730" s="130"/>
      <c r="I730" s="11"/>
      <c r="J730" s="11"/>
      <c r="K730" s="11"/>
      <c r="L730" s="11"/>
      <c r="M730" s="11"/>
    </row>
    <row r="731" spans="1:13">
      <c r="A731" s="11"/>
      <c r="B731" s="11"/>
      <c r="C731" s="11"/>
      <c r="D731" s="11"/>
      <c r="E731" s="130"/>
      <c r="F731" s="130"/>
      <c r="G731" s="130"/>
      <c r="H731" s="130"/>
      <c r="I731" s="11"/>
      <c r="J731" s="11"/>
      <c r="K731" s="11"/>
      <c r="L731" s="11"/>
      <c r="M731" s="11"/>
    </row>
    <row r="732" spans="1:13">
      <c r="A732" s="11"/>
      <c r="B732" s="11"/>
      <c r="C732" s="11"/>
      <c r="D732" s="11"/>
      <c r="E732" s="130"/>
      <c r="F732" s="130"/>
      <c r="G732" s="130"/>
      <c r="H732" s="130"/>
      <c r="I732" s="11"/>
      <c r="J732" s="11"/>
      <c r="K732" s="11"/>
      <c r="L732" s="11"/>
      <c r="M732" s="11"/>
    </row>
    <row r="733" spans="1:13">
      <c r="A733" s="11"/>
      <c r="B733" s="11"/>
      <c r="C733" s="11"/>
      <c r="D733" s="11"/>
      <c r="E733" s="130"/>
      <c r="F733" s="130"/>
      <c r="G733" s="130"/>
      <c r="H733" s="130"/>
      <c r="I733" s="11"/>
      <c r="J733" s="11"/>
      <c r="K733" s="11"/>
      <c r="L733" s="11"/>
      <c r="M733" s="11"/>
    </row>
    <row r="734" spans="1:13">
      <c r="A734" s="11"/>
      <c r="B734" s="11"/>
      <c r="C734" s="11"/>
      <c r="D734" s="11"/>
      <c r="E734" s="130"/>
      <c r="F734" s="130"/>
      <c r="G734" s="130"/>
      <c r="H734" s="130"/>
      <c r="I734" s="11"/>
      <c r="J734" s="11"/>
      <c r="K734" s="11"/>
      <c r="L734" s="11"/>
      <c r="M734" s="11"/>
    </row>
    <row r="735" spans="1:13">
      <c r="A735" s="11"/>
      <c r="B735" s="11"/>
      <c r="C735" s="11"/>
      <c r="D735" s="11"/>
      <c r="E735" s="130"/>
      <c r="F735" s="130"/>
      <c r="G735" s="130"/>
      <c r="H735" s="130"/>
      <c r="I735" s="11"/>
      <c r="J735" s="11"/>
      <c r="K735" s="11"/>
      <c r="L735" s="11"/>
      <c r="M735" s="11"/>
    </row>
    <row r="736" spans="1:13">
      <c r="A736" s="11"/>
      <c r="B736" s="11"/>
      <c r="C736" s="11"/>
      <c r="D736" s="11"/>
      <c r="E736" s="130"/>
      <c r="F736" s="130"/>
      <c r="G736" s="130"/>
      <c r="H736" s="130"/>
      <c r="I736" s="11"/>
      <c r="J736" s="11"/>
      <c r="K736" s="11"/>
      <c r="L736" s="11"/>
      <c r="M736" s="11"/>
    </row>
    <row r="737" spans="1:13">
      <c r="A737" s="11"/>
      <c r="B737" s="11"/>
      <c r="C737" s="11"/>
      <c r="D737" s="11"/>
      <c r="E737" s="130"/>
      <c r="F737" s="130"/>
      <c r="G737" s="130"/>
      <c r="H737" s="130"/>
      <c r="I737" s="11"/>
      <c r="J737" s="11"/>
      <c r="K737" s="11"/>
      <c r="L737" s="11"/>
      <c r="M737" s="11"/>
    </row>
    <row r="738" spans="1:13">
      <c r="A738" s="11"/>
      <c r="B738" s="11"/>
      <c r="C738" s="11"/>
      <c r="D738" s="11"/>
      <c r="E738" s="130"/>
      <c r="F738" s="130"/>
      <c r="G738" s="130"/>
      <c r="H738" s="130"/>
      <c r="I738" s="11"/>
      <c r="J738" s="11"/>
      <c r="K738" s="11"/>
      <c r="L738" s="11"/>
      <c r="M738" s="11"/>
    </row>
    <row r="739" spans="1:13">
      <c r="A739" s="11"/>
      <c r="B739" s="11"/>
      <c r="C739" s="11"/>
      <c r="D739" s="11"/>
      <c r="E739" s="130"/>
      <c r="F739" s="130"/>
      <c r="G739" s="130"/>
      <c r="H739" s="130"/>
      <c r="I739" s="11"/>
      <c r="J739" s="11"/>
      <c r="K739" s="11"/>
      <c r="L739" s="11"/>
      <c r="M739" s="11"/>
    </row>
    <row r="740" spans="1:13">
      <c r="A740" s="11"/>
      <c r="B740" s="11"/>
      <c r="C740" s="11"/>
      <c r="D740" s="11"/>
      <c r="E740" s="130"/>
      <c r="F740" s="130"/>
      <c r="G740" s="130"/>
      <c r="H740" s="130"/>
      <c r="I740" s="11"/>
      <c r="J740" s="11"/>
      <c r="K740" s="11"/>
      <c r="L740" s="11"/>
      <c r="M740" s="11"/>
    </row>
    <row r="741" spans="1:13">
      <c r="A741" s="11"/>
      <c r="B741" s="11"/>
      <c r="C741" s="11"/>
      <c r="D741" s="11"/>
      <c r="E741" s="130"/>
      <c r="F741" s="130"/>
      <c r="G741" s="130"/>
      <c r="H741" s="130"/>
      <c r="I741" s="11"/>
      <c r="J741" s="11"/>
      <c r="K741" s="11"/>
      <c r="L741" s="11"/>
      <c r="M741" s="11"/>
    </row>
    <row r="742" spans="1:13">
      <c r="A742" s="11"/>
      <c r="B742" s="11"/>
      <c r="C742" s="11"/>
      <c r="D742" s="11"/>
      <c r="E742" s="130"/>
      <c r="F742" s="130"/>
      <c r="G742" s="130"/>
      <c r="H742" s="130"/>
      <c r="I742" s="11"/>
      <c r="J742" s="11"/>
      <c r="K742" s="11"/>
      <c r="L742" s="11"/>
      <c r="M742" s="11"/>
    </row>
  </sheetData>
  <mergeCells count="11">
    <mergeCell ref="A9:A10"/>
    <mergeCell ref="B9:B10"/>
    <mergeCell ref="C9:C10"/>
    <mergeCell ref="J9:L9"/>
    <mergeCell ref="M9:M10"/>
    <mergeCell ref="D9:D10"/>
    <mergeCell ref="I9:I10"/>
    <mergeCell ref="E9:E10"/>
    <mergeCell ref="F9:F10"/>
    <mergeCell ref="G9:G10"/>
    <mergeCell ref="H9:H10"/>
  </mergeCells>
  <phoneticPr fontId="3" type="noConversion"/>
  <pageMargins left="0.70866141732283505" right="0.70866141732283505" top="0.74803149606299202" bottom="0.74803149606299202" header="0.31496062992126" footer="0.31496062992126"/>
  <pageSetup paperSize="8" scale="73" fitToHeight="0" orientation="landscape" r:id="rId1"/>
  <headerFooter>
    <oddFooter>&amp;R&amp;P of &amp;N</oddFooter>
  </headerFooter>
  <rowBreaks count="20" manualBreakCount="20">
    <brk id="32" max="8" man="1"/>
    <brk id="52" max="8" man="1"/>
    <brk id="73" max="8" man="1"/>
    <brk id="93" max="8" man="1"/>
    <brk id="114" max="8" man="1"/>
    <brk id="135" max="8" man="1"/>
    <brk id="156" max="8" man="1"/>
    <brk id="177" max="8" man="1"/>
    <brk id="198" max="8" man="1"/>
    <brk id="219" max="8" man="1"/>
    <brk id="240" max="8" man="1"/>
    <brk id="261" max="8" man="1"/>
    <brk id="282" max="8" man="1"/>
    <brk id="303" max="8" man="1"/>
    <brk id="324" max="8" man="1"/>
    <brk id="345" max="8" man="1"/>
    <brk id="366" max="8" man="1"/>
    <brk id="387" max="8" man="1"/>
    <brk id="408" max="8" man="1"/>
    <brk id="429"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FFD7-CB6D-4534-9E4C-D005927140F1}">
  <sheetPr>
    <pageSetUpPr fitToPage="1"/>
  </sheetPr>
  <dimension ref="A1:R630"/>
  <sheetViews>
    <sheetView view="pageBreakPreview" topLeftCell="B488" zoomScale="85" zoomScaleNormal="80" zoomScaleSheetLayoutView="85" workbookViewId="0">
      <selection activeCell="E490" sqref="E490"/>
    </sheetView>
  </sheetViews>
  <sheetFormatPr baseColWidth="10" defaultColWidth="11" defaultRowHeight="16"/>
  <cols>
    <col min="1" max="1" width="39.83203125" style="1" customWidth="1"/>
    <col min="2" max="2" width="50.1640625" style="1" customWidth="1"/>
    <col min="3" max="4" width="26.1640625" style="3" customWidth="1"/>
    <col min="5" max="5" width="22.6640625" style="3" customWidth="1"/>
    <col min="6" max="6" width="24.5" style="3" customWidth="1"/>
    <col min="7" max="7" width="25.33203125" style="327" customWidth="1"/>
    <col min="8" max="10" width="7" style="1" hidden="1" customWidth="1"/>
    <col min="11" max="11" width="34.33203125" style="1" hidden="1" customWidth="1"/>
    <col min="12" max="16384" width="11" style="1"/>
  </cols>
  <sheetData>
    <row r="1" spans="1:18" ht="27.75" customHeight="1">
      <c r="A1" s="328" t="s">
        <v>905</v>
      </c>
      <c r="B1" s="320"/>
      <c r="C1" s="320"/>
      <c r="D1" s="320"/>
      <c r="E1" s="321"/>
      <c r="F1" s="322"/>
      <c r="G1" s="322"/>
      <c r="H1" s="131"/>
      <c r="I1" s="11"/>
      <c r="J1" s="11"/>
      <c r="K1" s="11"/>
      <c r="L1" s="130"/>
      <c r="M1" s="130"/>
      <c r="N1" s="11"/>
      <c r="O1" s="11"/>
      <c r="P1" s="11"/>
      <c r="Q1" s="11"/>
      <c r="R1" s="11"/>
    </row>
    <row r="2" spans="1:18" ht="27.75" customHeight="1">
      <c r="A2" s="329" t="s">
        <v>1</v>
      </c>
      <c r="B2" s="320"/>
      <c r="C2" s="320"/>
      <c r="D2" s="320"/>
      <c r="E2" s="321"/>
      <c r="F2" s="322"/>
      <c r="G2" s="322"/>
      <c r="H2" s="131"/>
      <c r="I2" s="11"/>
      <c r="J2" s="11"/>
      <c r="K2" s="11"/>
      <c r="L2" s="130"/>
      <c r="M2" s="130"/>
      <c r="N2" s="11"/>
      <c r="O2" s="11"/>
      <c r="P2" s="11"/>
      <c r="Q2" s="11"/>
      <c r="R2" s="11"/>
    </row>
    <row r="3" spans="1:18" ht="27.75" customHeight="1">
      <c r="A3" s="330" t="s">
        <v>2</v>
      </c>
      <c r="B3" s="320"/>
      <c r="C3" s="320"/>
      <c r="D3" s="320"/>
      <c r="E3" s="321"/>
      <c r="F3" s="322"/>
      <c r="G3" s="322"/>
      <c r="H3" s="131"/>
      <c r="I3" s="11"/>
      <c r="J3" s="11"/>
      <c r="K3" s="11"/>
      <c r="L3" s="130"/>
      <c r="M3" s="130"/>
      <c r="N3" s="11"/>
      <c r="O3" s="11"/>
      <c r="P3" s="11"/>
      <c r="Q3" s="11"/>
      <c r="R3" s="11"/>
    </row>
    <row r="4" spans="1:18" ht="8.25" customHeight="1" thickBot="1">
      <c r="A4" s="330"/>
      <c r="B4" s="320"/>
      <c r="C4" s="321"/>
      <c r="D4" s="321"/>
      <c r="E4" s="321"/>
      <c r="F4" s="321"/>
      <c r="G4" s="320"/>
      <c r="H4" s="11"/>
      <c r="I4" s="11"/>
      <c r="J4" s="11"/>
      <c r="K4" s="11"/>
    </row>
    <row r="5" spans="1:18" s="5" customFormat="1" ht="26.25" customHeight="1" thickBot="1">
      <c r="A5" s="446" t="s">
        <v>3</v>
      </c>
      <c r="B5" s="446" t="s">
        <v>4</v>
      </c>
      <c r="C5" s="450" t="s">
        <v>5</v>
      </c>
      <c r="D5" s="450" t="s">
        <v>6</v>
      </c>
      <c r="E5" s="464" t="s">
        <v>7</v>
      </c>
      <c r="F5" s="466" t="s">
        <v>8</v>
      </c>
      <c r="G5" s="439" t="s">
        <v>9</v>
      </c>
      <c r="H5" s="441" t="s">
        <v>10</v>
      </c>
      <c r="I5" s="442"/>
      <c r="J5" s="443"/>
      <c r="K5" s="444" t="s">
        <v>11</v>
      </c>
    </row>
    <row r="6" spans="1:18" s="5" customFormat="1" ht="28.5" customHeight="1" thickBot="1">
      <c r="A6" s="447"/>
      <c r="B6" s="447"/>
      <c r="C6" s="451"/>
      <c r="D6" s="451"/>
      <c r="E6" s="465" t="s">
        <v>7</v>
      </c>
      <c r="F6" s="467"/>
      <c r="G6" s="440"/>
      <c r="H6" s="16" t="s">
        <v>12</v>
      </c>
      <c r="I6" s="17" t="s">
        <v>13</v>
      </c>
      <c r="J6" s="18" t="s">
        <v>14</v>
      </c>
      <c r="K6" s="445"/>
    </row>
    <row r="7" spans="1:18" ht="31" customHeight="1" thickBot="1">
      <c r="A7" s="19" t="s">
        <v>906</v>
      </c>
      <c r="B7" s="21"/>
      <c r="C7" s="307"/>
      <c r="D7" s="307"/>
      <c r="E7" s="307"/>
      <c r="F7" s="307"/>
      <c r="G7" s="25"/>
      <c r="H7" s="132"/>
      <c r="I7" s="132"/>
      <c r="J7" s="132"/>
      <c r="K7" s="133"/>
    </row>
    <row r="8" spans="1:18" ht="25" customHeight="1">
      <c r="A8" s="39"/>
      <c r="B8" s="229" t="s">
        <v>907</v>
      </c>
      <c r="C8" s="308" t="s">
        <v>17</v>
      </c>
      <c r="D8" s="308" t="s">
        <v>908</v>
      </c>
      <c r="E8" s="294">
        <v>2031.4800000000002</v>
      </c>
      <c r="F8" s="293">
        <v>914.16600000000017</v>
      </c>
      <c r="G8" s="325" t="s">
        <v>19</v>
      </c>
      <c r="H8" s="30">
        <v>28.5</v>
      </c>
      <c r="I8" s="31">
        <v>28.5</v>
      </c>
      <c r="J8" s="32">
        <v>10</v>
      </c>
      <c r="K8" s="87">
        <v>55.1</v>
      </c>
    </row>
    <row r="9" spans="1:18" ht="25" customHeight="1">
      <c r="A9" s="39"/>
      <c r="B9" s="65" t="s">
        <v>20</v>
      </c>
      <c r="C9" s="261" t="s">
        <v>21</v>
      </c>
      <c r="D9" s="261" t="s">
        <v>909</v>
      </c>
      <c r="E9" s="196">
        <v>2336.2020000000002</v>
      </c>
      <c r="F9" s="237">
        <v>1051.2909000000002</v>
      </c>
      <c r="G9" s="323" t="s">
        <v>19</v>
      </c>
      <c r="H9" s="46">
        <f>H18</f>
        <v>28.5</v>
      </c>
      <c r="I9" s="47">
        <f>I18</f>
        <v>28.5</v>
      </c>
      <c r="J9" s="48">
        <f>J18</f>
        <v>10</v>
      </c>
      <c r="K9" s="88">
        <f>K18</f>
        <v>55.1</v>
      </c>
    </row>
    <row r="10" spans="1:18" ht="25" customHeight="1">
      <c r="A10" s="39"/>
      <c r="B10" s="65"/>
      <c r="C10" s="261" t="s">
        <v>23</v>
      </c>
      <c r="D10" s="261" t="s">
        <v>910</v>
      </c>
      <c r="E10" s="196">
        <v>2336.2020000000002</v>
      </c>
      <c r="F10" s="237">
        <v>1051.2909000000002</v>
      </c>
      <c r="G10" s="323" t="s">
        <v>19</v>
      </c>
      <c r="H10" s="46" t="e">
        <f>#REF!</f>
        <v>#REF!</v>
      </c>
      <c r="I10" s="47" t="e">
        <f>#REF!</f>
        <v>#REF!</v>
      </c>
      <c r="J10" s="48" t="e">
        <f>#REF!</f>
        <v>#REF!</v>
      </c>
      <c r="K10" s="88" t="e">
        <f>#REF!</f>
        <v>#REF!</v>
      </c>
    </row>
    <row r="11" spans="1:18" ht="25" customHeight="1">
      <c r="A11" s="39"/>
      <c r="B11" s="65" t="s">
        <v>911</v>
      </c>
      <c r="C11" s="405" t="s">
        <v>26</v>
      </c>
      <c r="D11" s="405" t="s">
        <v>912</v>
      </c>
      <c r="E11" s="196">
        <v>2336.2020000000002</v>
      </c>
      <c r="F11" s="237">
        <v>1051.2909000000002</v>
      </c>
      <c r="G11" s="323" t="s">
        <v>19</v>
      </c>
      <c r="H11" s="101" t="e">
        <f t="shared" ref="H11:K11" si="0">H10</f>
        <v>#REF!</v>
      </c>
      <c r="I11" s="78" t="e">
        <f t="shared" si="0"/>
        <v>#REF!</v>
      </c>
      <c r="J11" s="79" t="e">
        <f t="shared" si="0"/>
        <v>#REF!</v>
      </c>
      <c r="K11" s="102" t="e">
        <f t="shared" si="0"/>
        <v>#REF!</v>
      </c>
    </row>
    <row r="12" spans="1:18" ht="25" customHeight="1">
      <c r="A12" s="39"/>
      <c r="B12" s="65"/>
      <c r="C12" s="415" t="s">
        <v>28</v>
      </c>
      <c r="D12" s="415" t="s">
        <v>913</v>
      </c>
      <c r="E12" s="227">
        <v>2640.9240000000004</v>
      </c>
      <c r="F12" s="238">
        <v>1188.4158000000002</v>
      </c>
      <c r="G12" s="323" t="s">
        <v>19</v>
      </c>
      <c r="H12" s="46">
        <f>H19</f>
        <v>28.5</v>
      </c>
      <c r="I12" s="47">
        <f>I19</f>
        <v>28.5</v>
      </c>
      <c r="J12" s="48">
        <f>J19</f>
        <v>10</v>
      </c>
      <c r="K12" s="88">
        <f>K19</f>
        <v>55.1</v>
      </c>
    </row>
    <row r="13" spans="1:18" ht="25" customHeight="1">
      <c r="A13" s="39"/>
      <c r="B13" s="65"/>
      <c r="C13" s="262" t="s">
        <v>30</v>
      </c>
      <c r="D13" s="262" t="s">
        <v>914</v>
      </c>
      <c r="E13" s="227">
        <v>2640.9240000000004</v>
      </c>
      <c r="F13" s="238">
        <v>1188.4158000000002</v>
      </c>
      <c r="G13" s="323" t="s">
        <v>19</v>
      </c>
      <c r="H13" s="46">
        <f>H14</f>
        <v>28.5</v>
      </c>
      <c r="I13" s="47">
        <f>I14</f>
        <v>28.5</v>
      </c>
      <c r="J13" s="48">
        <f>J14</f>
        <v>10</v>
      </c>
      <c r="K13" s="88">
        <f>K14</f>
        <v>55.1</v>
      </c>
    </row>
    <row r="14" spans="1:18" ht="25" customHeight="1">
      <c r="A14" s="39"/>
      <c r="B14" s="65"/>
      <c r="C14" s="262" t="s">
        <v>32</v>
      </c>
      <c r="D14" s="262" t="s">
        <v>915</v>
      </c>
      <c r="E14" s="227">
        <v>2640.9240000000004</v>
      </c>
      <c r="F14" s="238">
        <v>1188.4158000000002</v>
      </c>
      <c r="G14" s="323" t="s">
        <v>19</v>
      </c>
      <c r="H14" s="46">
        <f>H12</f>
        <v>28.5</v>
      </c>
      <c r="I14" s="47">
        <f>I12</f>
        <v>28.5</v>
      </c>
      <c r="J14" s="48">
        <f>J12</f>
        <v>10</v>
      </c>
      <c r="K14" s="88">
        <f>K12</f>
        <v>55.1</v>
      </c>
    </row>
    <row r="15" spans="1:18" ht="25" customHeight="1">
      <c r="A15" s="39"/>
      <c r="B15" s="65"/>
      <c r="C15" s="262" t="s">
        <v>34</v>
      </c>
      <c r="D15" s="262" t="s">
        <v>916</v>
      </c>
      <c r="E15" s="227">
        <v>2640.9240000000004</v>
      </c>
      <c r="F15" s="238">
        <v>1188.4158000000002</v>
      </c>
      <c r="G15" s="323" t="s">
        <v>19</v>
      </c>
      <c r="H15" s="46">
        <f>H8</f>
        <v>28.5</v>
      </c>
      <c r="I15" s="47">
        <f>I8</f>
        <v>28.5</v>
      </c>
      <c r="J15" s="48">
        <f>J8</f>
        <v>10</v>
      </c>
      <c r="K15" s="88">
        <f>K8</f>
        <v>55.1</v>
      </c>
    </row>
    <row r="16" spans="1:18" ht="25" customHeight="1">
      <c r="A16" s="39"/>
      <c r="B16" s="65"/>
      <c r="C16" s="298" t="s">
        <v>36</v>
      </c>
      <c r="D16" s="298" t="s">
        <v>917</v>
      </c>
      <c r="E16" s="227">
        <v>2640.9240000000004</v>
      </c>
      <c r="F16" s="238">
        <v>1188.4158000000002</v>
      </c>
      <c r="G16" s="323" t="s">
        <v>19</v>
      </c>
      <c r="H16" s="46"/>
      <c r="I16" s="47"/>
      <c r="J16" s="48"/>
      <c r="K16" s="88"/>
    </row>
    <row r="17" spans="1:11" ht="25" customHeight="1">
      <c r="A17" s="39"/>
      <c r="B17" s="65"/>
      <c r="C17" s="414" t="s">
        <v>38</v>
      </c>
      <c r="D17" s="414" t="s">
        <v>918</v>
      </c>
      <c r="E17" s="227">
        <v>2640.9240000000004</v>
      </c>
      <c r="F17" s="238">
        <v>1188.4158000000002</v>
      </c>
      <c r="G17" s="323" t="s">
        <v>19</v>
      </c>
      <c r="H17" s="46"/>
      <c r="I17" s="47"/>
      <c r="J17" s="48"/>
      <c r="K17" s="88"/>
    </row>
    <row r="18" spans="1:11" ht="25" customHeight="1">
      <c r="A18" s="39"/>
      <c r="B18" s="65"/>
      <c r="C18" s="262" t="s">
        <v>40</v>
      </c>
      <c r="D18" s="262" t="s">
        <v>919</v>
      </c>
      <c r="E18" s="227">
        <v>2640.9240000000004</v>
      </c>
      <c r="F18" s="238">
        <v>1188.4158000000002</v>
      </c>
      <c r="G18" s="323" t="s">
        <v>19</v>
      </c>
      <c r="H18" s="46">
        <f>H13</f>
        <v>28.5</v>
      </c>
      <c r="I18" s="47">
        <f>I13</f>
        <v>28.5</v>
      </c>
      <c r="J18" s="48">
        <f>J13</f>
        <v>10</v>
      </c>
      <c r="K18" s="88">
        <f>K13</f>
        <v>55.1</v>
      </c>
    </row>
    <row r="19" spans="1:11" ht="25" customHeight="1">
      <c r="A19" s="39"/>
      <c r="B19" s="65"/>
      <c r="C19" s="262" t="s">
        <v>42</v>
      </c>
      <c r="D19" s="262" t="s">
        <v>920</v>
      </c>
      <c r="E19" s="227">
        <v>2640.9240000000004</v>
      </c>
      <c r="F19" s="238">
        <v>1188.4158000000002</v>
      </c>
      <c r="G19" s="323" t="s">
        <v>19</v>
      </c>
      <c r="H19" s="46">
        <f t="shared" ref="H19:K19" si="1">H15</f>
        <v>28.5</v>
      </c>
      <c r="I19" s="47">
        <f t="shared" si="1"/>
        <v>28.5</v>
      </c>
      <c r="J19" s="48">
        <f t="shared" si="1"/>
        <v>10</v>
      </c>
      <c r="K19" s="88">
        <f t="shared" si="1"/>
        <v>55.1</v>
      </c>
    </row>
    <row r="20" spans="1:11" ht="25" customHeight="1">
      <c r="A20" s="39"/>
      <c r="B20" s="65"/>
      <c r="C20" s="262" t="s">
        <v>44</v>
      </c>
      <c r="D20" s="262" t="s">
        <v>921</v>
      </c>
      <c r="E20" s="227">
        <v>2640.9240000000004</v>
      </c>
      <c r="F20" s="238">
        <v>1188.4158000000002</v>
      </c>
      <c r="G20" s="323" t="s">
        <v>19</v>
      </c>
      <c r="H20" s="46" t="e">
        <f>H11</f>
        <v>#REF!</v>
      </c>
      <c r="I20" s="47" t="e">
        <f>I11</f>
        <v>#REF!</v>
      </c>
      <c r="J20" s="48" t="e">
        <f>J11</f>
        <v>#REF!</v>
      </c>
      <c r="K20" s="88" t="e">
        <f>K11</f>
        <v>#REF!</v>
      </c>
    </row>
    <row r="21" spans="1:11" ht="25" customHeight="1">
      <c r="A21" s="39"/>
      <c r="B21" s="65"/>
      <c r="C21" s="263" t="s">
        <v>46</v>
      </c>
      <c r="D21" s="263" t="s">
        <v>922</v>
      </c>
      <c r="E21" s="227">
        <v>2640.9240000000004</v>
      </c>
      <c r="F21" s="238">
        <v>1188.4158000000002</v>
      </c>
      <c r="G21" s="323" t="s">
        <v>19</v>
      </c>
      <c r="H21" s="46" t="e">
        <f t="shared" ref="H21:K21" si="2">H20</f>
        <v>#REF!</v>
      </c>
      <c r="I21" s="47" t="e">
        <f t="shared" si="2"/>
        <v>#REF!</v>
      </c>
      <c r="J21" s="48" t="e">
        <f t="shared" si="2"/>
        <v>#REF!</v>
      </c>
      <c r="K21" s="88" t="e">
        <f t="shared" si="2"/>
        <v>#REF!</v>
      </c>
    </row>
    <row r="22" spans="1:11" ht="25" customHeight="1">
      <c r="A22" s="39"/>
      <c r="B22" s="65"/>
      <c r="C22" s="263" t="s">
        <v>48</v>
      </c>
      <c r="D22" s="263" t="s">
        <v>923</v>
      </c>
      <c r="E22" s="227">
        <v>2640.9240000000004</v>
      </c>
      <c r="F22" s="238">
        <v>1188.4158000000002</v>
      </c>
      <c r="G22" s="323" t="s">
        <v>19</v>
      </c>
      <c r="H22" s="46" t="e">
        <f t="shared" ref="H22:K22" si="3">H21</f>
        <v>#REF!</v>
      </c>
      <c r="I22" s="47" t="e">
        <f t="shared" si="3"/>
        <v>#REF!</v>
      </c>
      <c r="J22" s="48" t="e">
        <f t="shared" si="3"/>
        <v>#REF!</v>
      </c>
      <c r="K22" s="88" t="e">
        <f t="shared" si="3"/>
        <v>#REF!</v>
      </c>
    </row>
    <row r="23" spans="1:11" ht="25" customHeight="1">
      <c r="A23" s="39"/>
      <c r="B23" s="65"/>
      <c r="C23" s="263" t="s">
        <v>50</v>
      </c>
      <c r="D23" s="263" t="s">
        <v>924</v>
      </c>
      <c r="E23" s="227">
        <v>2640.9240000000004</v>
      </c>
      <c r="F23" s="238">
        <v>1188.4158000000002</v>
      </c>
      <c r="G23" s="323" t="s">
        <v>19</v>
      </c>
      <c r="H23" s="46" t="e">
        <f t="shared" ref="H23:K23" si="4">H22</f>
        <v>#REF!</v>
      </c>
      <c r="I23" s="47" t="e">
        <f t="shared" si="4"/>
        <v>#REF!</v>
      </c>
      <c r="J23" s="48" t="e">
        <f t="shared" si="4"/>
        <v>#REF!</v>
      </c>
      <c r="K23" s="88" t="e">
        <f t="shared" si="4"/>
        <v>#REF!</v>
      </c>
    </row>
    <row r="24" spans="1:11" ht="25" customHeight="1">
      <c r="A24" s="39"/>
      <c r="B24" s="65"/>
      <c r="C24" s="263" t="s">
        <v>52</v>
      </c>
      <c r="D24" s="263" t="s">
        <v>925</v>
      </c>
      <c r="E24" s="227">
        <v>2640.9240000000004</v>
      </c>
      <c r="F24" s="238">
        <v>1188.4158000000002</v>
      </c>
      <c r="G24" s="323" t="s">
        <v>19</v>
      </c>
      <c r="H24" s="46" t="e">
        <f t="shared" ref="H24:K24" si="5">H23</f>
        <v>#REF!</v>
      </c>
      <c r="I24" s="47" t="e">
        <f t="shared" si="5"/>
        <v>#REF!</v>
      </c>
      <c r="J24" s="48" t="e">
        <f t="shared" si="5"/>
        <v>#REF!</v>
      </c>
      <c r="K24" s="88" t="e">
        <f t="shared" si="5"/>
        <v>#REF!</v>
      </c>
    </row>
    <row r="25" spans="1:11" ht="25" customHeight="1">
      <c r="A25" s="39"/>
      <c r="B25" s="65"/>
      <c r="C25" s="263" t="s">
        <v>54</v>
      </c>
      <c r="D25" s="263" t="s">
        <v>926</v>
      </c>
      <c r="E25" s="227">
        <v>2640.9240000000004</v>
      </c>
      <c r="F25" s="238">
        <v>1188.4158000000002</v>
      </c>
      <c r="G25" s="323" t="s">
        <v>19</v>
      </c>
      <c r="H25" s="101" t="e">
        <f t="shared" ref="H25:K25" si="6">H24</f>
        <v>#REF!</v>
      </c>
      <c r="I25" s="78" t="e">
        <f t="shared" si="6"/>
        <v>#REF!</v>
      </c>
      <c r="J25" s="79" t="e">
        <f t="shared" si="6"/>
        <v>#REF!</v>
      </c>
      <c r="K25" s="102" t="e">
        <f t="shared" si="6"/>
        <v>#REF!</v>
      </c>
    </row>
    <row r="26" spans="1:11" ht="25" customHeight="1">
      <c r="A26" s="39"/>
      <c r="B26" s="65"/>
      <c r="C26" s="263" t="s">
        <v>56</v>
      </c>
      <c r="D26" s="263" t="s">
        <v>927</v>
      </c>
      <c r="E26" s="227">
        <v>2640.9240000000004</v>
      </c>
      <c r="F26" s="238">
        <v>1188.4158000000002</v>
      </c>
      <c r="G26" s="323" t="s">
        <v>19</v>
      </c>
      <c r="H26" s="46" t="e">
        <f t="shared" ref="H26:K26" si="7">H25</f>
        <v>#REF!</v>
      </c>
      <c r="I26" s="47" t="e">
        <f t="shared" si="7"/>
        <v>#REF!</v>
      </c>
      <c r="J26" s="48" t="e">
        <f t="shared" si="7"/>
        <v>#REF!</v>
      </c>
      <c r="K26" s="88" t="e">
        <f t="shared" si="7"/>
        <v>#REF!</v>
      </c>
    </row>
    <row r="27" spans="1:11" ht="25" customHeight="1">
      <c r="A27" s="39"/>
      <c r="B27" s="65"/>
      <c r="C27" s="262" t="s">
        <v>58</v>
      </c>
      <c r="D27" s="262" t="s">
        <v>59</v>
      </c>
      <c r="E27" s="227">
        <v>2640.9240000000004</v>
      </c>
      <c r="F27" s="238">
        <v>1188.4158000000002</v>
      </c>
      <c r="G27" s="323" t="s">
        <v>19</v>
      </c>
      <c r="H27" s="136"/>
      <c r="I27" s="137"/>
      <c r="J27" s="138"/>
      <c r="K27" s="184"/>
    </row>
    <row r="28" spans="1:11" ht="25" customHeight="1">
      <c r="A28" s="39"/>
      <c r="B28" s="65"/>
      <c r="C28" s="264" t="s">
        <v>60</v>
      </c>
      <c r="D28" s="264" t="s">
        <v>61</v>
      </c>
      <c r="E28" s="266">
        <v>3047.2200000000003</v>
      </c>
      <c r="F28" s="269">
        <v>1371.2490000000003</v>
      </c>
      <c r="G28" s="323" t="s">
        <v>19</v>
      </c>
      <c r="H28" s="46" t="e">
        <f>H20</f>
        <v>#REF!</v>
      </c>
      <c r="I28" s="47" t="e">
        <f>I20</f>
        <v>#REF!</v>
      </c>
      <c r="J28" s="48" t="e">
        <f>J20</f>
        <v>#REF!</v>
      </c>
      <c r="K28" s="88" t="e">
        <f>K20</f>
        <v>#REF!</v>
      </c>
    </row>
    <row r="29" spans="1:11" ht="25" customHeight="1" thickBot="1">
      <c r="A29" s="50"/>
      <c r="B29" s="135"/>
      <c r="C29" s="265" t="s">
        <v>62</v>
      </c>
      <c r="D29" s="265" t="s">
        <v>61</v>
      </c>
      <c r="E29" s="268">
        <v>3047.2200000000003</v>
      </c>
      <c r="F29" s="270">
        <v>1371.2490000000003</v>
      </c>
      <c r="G29" s="324" t="s">
        <v>19</v>
      </c>
      <c r="H29" s="54" t="e">
        <f>H28</f>
        <v>#REF!</v>
      </c>
      <c r="I29" s="55" t="e">
        <f>I28</f>
        <v>#REF!</v>
      </c>
      <c r="J29" s="56" t="e">
        <f>J28</f>
        <v>#REF!</v>
      </c>
      <c r="K29" s="134" t="e">
        <f>K28</f>
        <v>#REF!</v>
      </c>
    </row>
    <row r="30" spans="1:11" ht="25" customHeight="1">
      <c r="A30" s="115"/>
      <c r="B30" s="168" t="s">
        <v>928</v>
      </c>
      <c r="C30" s="260" t="s">
        <v>17</v>
      </c>
      <c r="D30" s="260" t="s">
        <v>929</v>
      </c>
      <c r="E30" s="194">
        <v>2020.0752000000005</v>
      </c>
      <c r="F30" s="236">
        <v>909.03384000000017</v>
      </c>
      <c r="G30" s="325" t="s">
        <v>19</v>
      </c>
      <c r="H30" s="30">
        <v>28.5</v>
      </c>
      <c r="I30" s="31">
        <v>28.5</v>
      </c>
      <c r="J30" s="32">
        <v>10</v>
      </c>
      <c r="K30" s="87">
        <v>55.1</v>
      </c>
    </row>
    <row r="31" spans="1:11" ht="25" customHeight="1">
      <c r="A31" s="117"/>
      <c r="B31" s="65" t="s">
        <v>20</v>
      </c>
      <c r="C31" s="261" t="s">
        <v>21</v>
      </c>
      <c r="D31" s="261" t="s">
        <v>930</v>
      </c>
      <c r="E31" s="196">
        <v>2323.0864800000004</v>
      </c>
      <c r="F31" s="237">
        <v>1045.3889160000001</v>
      </c>
      <c r="G31" s="323" t="s">
        <v>19</v>
      </c>
      <c r="H31" s="46">
        <f>H40</f>
        <v>28.5</v>
      </c>
      <c r="I31" s="47">
        <f>I40</f>
        <v>28.5</v>
      </c>
      <c r="J31" s="48">
        <f>J40</f>
        <v>10</v>
      </c>
      <c r="K31" s="88">
        <f>K40</f>
        <v>55.1</v>
      </c>
    </row>
    <row r="32" spans="1:11" ht="25" customHeight="1">
      <c r="A32" s="117"/>
      <c r="B32" s="65"/>
      <c r="C32" s="261" t="s">
        <v>23</v>
      </c>
      <c r="D32" s="261" t="s">
        <v>931</v>
      </c>
      <c r="E32" s="196">
        <v>2323.0864800000004</v>
      </c>
      <c r="F32" s="237">
        <v>1045.3889160000001</v>
      </c>
      <c r="G32" s="323" t="s">
        <v>19</v>
      </c>
      <c r="H32" s="46" t="e">
        <f>#REF!</f>
        <v>#REF!</v>
      </c>
      <c r="I32" s="47" t="e">
        <f>#REF!</f>
        <v>#REF!</v>
      </c>
      <c r="J32" s="48" t="e">
        <f>#REF!</f>
        <v>#REF!</v>
      </c>
      <c r="K32" s="88" t="e">
        <f>#REF!</f>
        <v>#REF!</v>
      </c>
    </row>
    <row r="33" spans="1:11" ht="25" customHeight="1">
      <c r="A33" s="117"/>
      <c r="B33" s="65" t="s">
        <v>932</v>
      </c>
      <c r="C33" s="405" t="s">
        <v>26</v>
      </c>
      <c r="D33" s="405" t="s">
        <v>933</v>
      </c>
      <c r="E33" s="196">
        <v>2323.0864800000004</v>
      </c>
      <c r="F33" s="237">
        <v>1045.3889160000001</v>
      </c>
      <c r="G33" s="323" t="s">
        <v>19</v>
      </c>
      <c r="H33" s="101" t="e">
        <f>H32</f>
        <v>#REF!</v>
      </c>
      <c r="I33" s="78" t="e">
        <f>I32</f>
        <v>#REF!</v>
      </c>
      <c r="J33" s="79" t="e">
        <f>J32</f>
        <v>#REF!</v>
      </c>
      <c r="K33" s="102" t="e">
        <f>K32</f>
        <v>#REF!</v>
      </c>
    </row>
    <row r="34" spans="1:11" ht="25" customHeight="1">
      <c r="A34" s="117"/>
      <c r="B34" s="65"/>
      <c r="C34" s="415" t="s">
        <v>28</v>
      </c>
      <c r="D34" s="415" t="s">
        <v>934</v>
      </c>
      <c r="E34" s="227">
        <v>2626.0977600000006</v>
      </c>
      <c r="F34" s="238">
        <v>1181.7439920000004</v>
      </c>
      <c r="G34" s="323" t="s">
        <v>19</v>
      </c>
      <c r="H34" s="46">
        <f>H41</f>
        <v>28.5</v>
      </c>
      <c r="I34" s="47">
        <f>I41</f>
        <v>28.5</v>
      </c>
      <c r="J34" s="48">
        <f>J41</f>
        <v>10</v>
      </c>
      <c r="K34" s="88">
        <f>K41</f>
        <v>55.1</v>
      </c>
    </row>
    <row r="35" spans="1:11" ht="25" customHeight="1">
      <c r="A35" s="117"/>
      <c r="B35" s="65"/>
      <c r="C35" s="262" t="s">
        <v>30</v>
      </c>
      <c r="D35" s="262" t="s">
        <v>935</v>
      </c>
      <c r="E35" s="227">
        <v>2626.0977600000006</v>
      </c>
      <c r="F35" s="238">
        <v>1181.7439920000004</v>
      </c>
      <c r="G35" s="323" t="s">
        <v>19</v>
      </c>
      <c r="H35" s="46">
        <f>H36</f>
        <v>28.5</v>
      </c>
      <c r="I35" s="47">
        <f>I36</f>
        <v>28.5</v>
      </c>
      <c r="J35" s="48">
        <f>J36</f>
        <v>10</v>
      </c>
      <c r="K35" s="88">
        <f>K36</f>
        <v>55.1</v>
      </c>
    </row>
    <row r="36" spans="1:11" ht="25" customHeight="1">
      <c r="A36" s="117"/>
      <c r="B36" s="65"/>
      <c r="C36" s="262" t="s">
        <v>32</v>
      </c>
      <c r="D36" s="262" t="s">
        <v>936</v>
      </c>
      <c r="E36" s="227">
        <v>2626.0977600000006</v>
      </c>
      <c r="F36" s="238">
        <v>1181.7439920000004</v>
      </c>
      <c r="G36" s="323" t="s">
        <v>19</v>
      </c>
      <c r="H36" s="46">
        <f>H34</f>
        <v>28.5</v>
      </c>
      <c r="I36" s="47">
        <f>I34</f>
        <v>28.5</v>
      </c>
      <c r="J36" s="48">
        <f>J34</f>
        <v>10</v>
      </c>
      <c r="K36" s="88">
        <f>K34</f>
        <v>55.1</v>
      </c>
    </row>
    <row r="37" spans="1:11" ht="25" customHeight="1">
      <c r="A37" s="117"/>
      <c r="B37" s="65"/>
      <c r="C37" s="262" t="s">
        <v>34</v>
      </c>
      <c r="D37" s="262" t="s">
        <v>937</v>
      </c>
      <c r="E37" s="227">
        <v>2626.0977600000006</v>
      </c>
      <c r="F37" s="238">
        <v>1181.7439920000004</v>
      </c>
      <c r="G37" s="323" t="s">
        <v>19</v>
      </c>
      <c r="H37" s="46">
        <f>H30</f>
        <v>28.5</v>
      </c>
      <c r="I37" s="47">
        <f>I30</f>
        <v>28.5</v>
      </c>
      <c r="J37" s="48">
        <f>J30</f>
        <v>10</v>
      </c>
      <c r="K37" s="88">
        <f>K30</f>
        <v>55.1</v>
      </c>
    </row>
    <row r="38" spans="1:11" ht="25" customHeight="1">
      <c r="A38" s="117"/>
      <c r="B38" s="65"/>
      <c r="C38" s="298" t="s">
        <v>36</v>
      </c>
      <c r="D38" s="298" t="s">
        <v>938</v>
      </c>
      <c r="E38" s="227">
        <v>2626.0977600000006</v>
      </c>
      <c r="F38" s="238">
        <v>1181.7439920000004</v>
      </c>
      <c r="G38" s="323" t="s">
        <v>19</v>
      </c>
      <c r="H38" s="46"/>
      <c r="I38" s="47"/>
      <c r="J38" s="48"/>
      <c r="K38" s="88"/>
    </row>
    <row r="39" spans="1:11" ht="25" customHeight="1">
      <c r="A39" s="117"/>
      <c r="B39" s="65"/>
      <c r="C39" s="414" t="s">
        <v>38</v>
      </c>
      <c r="D39" s="414" t="s">
        <v>939</v>
      </c>
      <c r="E39" s="227">
        <v>2626.0977600000006</v>
      </c>
      <c r="F39" s="238">
        <v>1181.7439920000004</v>
      </c>
      <c r="G39" s="323" t="s">
        <v>19</v>
      </c>
      <c r="H39" s="46"/>
      <c r="I39" s="47"/>
      <c r="J39" s="48"/>
      <c r="K39" s="88"/>
    </row>
    <row r="40" spans="1:11" ht="25" customHeight="1">
      <c r="A40" s="117"/>
      <c r="B40" s="65"/>
      <c r="C40" s="262" t="s">
        <v>40</v>
      </c>
      <c r="D40" s="262" t="s">
        <v>940</v>
      </c>
      <c r="E40" s="227">
        <v>2626.0977600000006</v>
      </c>
      <c r="F40" s="238">
        <v>1181.7439920000004</v>
      </c>
      <c r="G40" s="323" t="s">
        <v>19</v>
      </c>
      <c r="H40" s="46">
        <f>H35</f>
        <v>28.5</v>
      </c>
      <c r="I40" s="47">
        <f>I35</f>
        <v>28.5</v>
      </c>
      <c r="J40" s="48">
        <f>J35</f>
        <v>10</v>
      </c>
      <c r="K40" s="88">
        <f>K35</f>
        <v>55.1</v>
      </c>
    </row>
    <row r="41" spans="1:11" ht="25" customHeight="1">
      <c r="A41" s="117"/>
      <c r="B41" s="65"/>
      <c r="C41" s="262" t="s">
        <v>42</v>
      </c>
      <c r="D41" s="262" t="s">
        <v>941</v>
      </c>
      <c r="E41" s="227">
        <v>2626.0977600000006</v>
      </c>
      <c r="F41" s="238">
        <v>1181.7439920000004</v>
      </c>
      <c r="G41" s="323" t="s">
        <v>19</v>
      </c>
      <c r="H41" s="46">
        <f>H37</f>
        <v>28.5</v>
      </c>
      <c r="I41" s="47">
        <f>I37</f>
        <v>28.5</v>
      </c>
      <c r="J41" s="48">
        <f>J37</f>
        <v>10</v>
      </c>
      <c r="K41" s="88">
        <f>K37</f>
        <v>55.1</v>
      </c>
    </row>
    <row r="42" spans="1:11" ht="25" customHeight="1">
      <c r="A42" s="117"/>
      <c r="B42" s="65"/>
      <c r="C42" s="262" t="s">
        <v>44</v>
      </c>
      <c r="D42" s="262" t="s">
        <v>942</v>
      </c>
      <c r="E42" s="227">
        <v>2626.0977600000006</v>
      </c>
      <c r="F42" s="238">
        <v>1181.7439920000004</v>
      </c>
      <c r="G42" s="323" t="s">
        <v>19</v>
      </c>
      <c r="H42" s="46" t="e">
        <f>H33</f>
        <v>#REF!</v>
      </c>
      <c r="I42" s="47" t="e">
        <f>I33</f>
        <v>#REF!</v>
      </c>
      <c r="J42" s="48" t="e">
        <f>J33</f>
        <v>#REF!</v>
      </c>
      <c r="K42" s="88" t="e">
        <f>K33</f>
        <v>#REF!</v>
      </c>
    </row>
    <row r="43" spans="1:11" ht="25" customHeight="1">
      <c r="A43" s="117"/>
      <c r="B43" s="65"/>
      <c r="C43" s="263" t="s">
        <v>46</v>
      </c>
      <c r="D43" s="263" t="s">
        <v>943</v>
      </c>
      <c r="E43" s="227">
        <v>2626.0977600000006</v>
      </c>
      <c r="F43" s="238">
        <v>1181.7439920000004</v>
      </c>
      <c r="G43" s="323" t="s">
        <v>19</v>
      </c>
      <c r="H43" s="46" t="e">
        <f t="shared" ref="H43:K48" si="8">H42</f>
        <v>#REF!</v>
      </c>
      <c r="I43" s="47" t="e">
        <f t="shared" si="8"/>
        <v>#REF!</v>
      </c>
      <c r="J43" s="48" t="e">
        <f t="shared" si="8"/>
        <v>#REF!</v>
      </c>
      <c r="K43" s="88" t="e">
        <f t="shared" si="8"/>
        <v>#REF!</v>
      </c>
    </row>
    <row r="44" spans="1:11" ht="25" customHeight="1">
      <c r="A44" s="117"/>
      <c r="B44" s="65"/>
      <c r="C44" s="263" t="s">
        <v>48</v>
      </c>
      <c r="D44" s="263" t="s">
        <v>944</v>
      </c>
      <c r="E44" s="227">
        <v>2626.0977600000006</v>
      </c>
      <c r="F44" s="238">
        <v>1181.7439920000004</v>
      </c>
      <c r="G44" s="323" t="s">
        <v>19</v>
      </c>
      <c r="H44" s="46" t="e">
        <f t="shared" si="8"/>
        <v>#REF!</v>
      </c>
      <c r="I44" s="47" t="e">
        <f t="shared" si="8"/>
        <v>#REF!</v>
      </c>
      <c r="J44" s="48" t="e">
        <f t="shared" si="8"/>
        <v>#REF!</v>
      </c>
      <c r="K44" s="88" t="e">
        <f t="shared" si="8"/>
        <v>#REF!</v>
      </c>
    </row>
    <row r="45" spans="1:11" ht="25" customHeight="1">
      <c r="A45" s="117"/>
      <c r="B45" s="65"/>
      <c r="C45" s="263" t="s">
        <v>50</v>
      </c>
      <c r="D45" s="263" t="s">
        <v>945</v>
      </c>
      <c r="E45" s="227">
        <v>2626.0977600000006</v>
      </c>
      <c r="F45" s="238">
        <v>1181.7439920000004</v>
      </c>
      <c r="G45" s="323" t="s">
        <v>19</v>
      </c>
      <c r="H45" s="46" t="e">
        <f t="shared" si="8"/>
        <v>#REF!</v>
      </c>
      <c r="I45" s="47" t="e">
        <f t="shared" si="8"/>
        <v>#REF!</v>
      </c>
      <c r="J45" s="48" t="e">
        <f t="shared" si="8"/>
        <v>#REF!</v>
      </c>
      <c r="K45" s="88" t="e">
        <f t="shared" si="8"/>
        <v>#REF!</v>
      </c>
    </row>
    <row r="46" spans="1:11" ht="25" customHeight="1">
      <c r="A46" s="117"/>
      <c r="B46" s="65"/>
      <c r="C46" s="263" t="s">
        <v>52</v>
      </c>
      <c r="D46" s="263" t="s">
        <v>946</v>
      </c>
      <c r="E46" s="227">
        <v>2626.0977600000006</v>
      </c>
      <c r="F46" s="238">
        <v>1181.7439920000004</v>
      </c>
      <c r="G46" s="323" t="s">
        <v>19</v>
      </c>
      <c r="H46" s="46" t="e">
        <f t="shared" si="8"/>
        <v>#REF!</v>
      </c>
      <c r="I46" s="47" t="e">
        <f t="shared" si="8"/>
        <v>#REF!</v>
      </c>
      <c r="J46" s="48" t="e">
        <f t="shared" si="8"/>
        <v>#REF!</v>
      </c>
      <c r="K46" s="88" t="e">
        <f t="shared" si="8"/>
        <v>#REF!</v>
      </c>
    </row>
    <row r="47" spans="1:11" ht="25" customHeight="1">
      <c r="A47" s="117"/>
      <c r="B47" s="65"/>
      <c r="C47" s="263" t="s">
        <v>54</v>
      </c>
      <c r="D47" s="263" t="s">
        <v>947</v>
      </c>
      <c r="E47" s="227">
        <v>2626.0977600000006</v>
      </c>
      <c r="F47" s="238">
        <v>1181.7439920000004</v>
      </c>
      <c r="G47" s="323" t="s">
        <v>19</v>
      </c>
      <c r="H47" s="101" t="e">
        <f t="shared" si="8"/>
        <v>#REF!</v>
      </c>
      <c r="I47" s="78" t="e">
        <f t="shared" si="8"/>
        <v>#REF!</v>
      </c>
      <c r="J47" s="79" t="e">
        <f t="shared" si="8"/>
        <v>#REF!</v>
      </c>
      <c r="K47" s="102" t="e">
        <f t="shared" si="8"/>
        <v>#REF!</v>
      </c>
    </row>
    <row r="48" spans="1:11" ht="25" customHeight="1">
      <c r="A48" s="117"/>
      <c r="B48" s="65"/>
      <c r="C48" s="263" t="s">
        <v>56</v>
      </c>
      <c r="D48" s="263" t="s">
        <v>948</v>
      </c>
      <c r="E48" s="227">
        <v>2626.0977600000006</v>
      </c>
      <c r="F48" s="238">
        <v>1181.7439920000004</v>
      </c>
      <c r="G48" s="323" t="s">
        <v>19</v>
      </c>
      <c r="H48" s="46" t="e">
        <f t="shared" si="8"/>
        <v>#REF!</v>
      </c>
      <c r="I48" s="47" t="e">
        <f t="shared" si="8"/>
        <v>#REF!</v>
      </c>
      <c r="J48" s="48" t="e">
        <f t="shared" si="8"/>
        <v>#REF!</v>
      </c>
      <c r="K48" s="88" t="e">
        <f t="shared" si="8"/>
        <v>#REF!</v>
      </c>
    </row>
    <row r="49" spans="1:11" ht="25" customHeight="1" thickBot="1">
      <c r="A49" s="117"/>
      <c r="B49" s="65"/>
      <c r="C49" s="262" t="s">
        <v>58</v>
      </c>
      <c r="D49" s="262" t="s">
        <v>59</v>
      </c>
      <c r="E49" s="227">
        <v>2626.0977600000006</v>
      </c>
      <c r="F49" s="238">
        <v>1181.7439920000004</v>
      </c>
      <c r="G49" s="323" t="s">
        <v>19</v>
      </c>
      <c r="H49" s="54" t="e">
        <f>H50</f>
        <v>#REF!</v>
      </c>
      <c r="I49" s="55" t="e">
        <f>I50</f>
        <v>#REF!</v>
      </c>
      <c r="J49" s="56" t="e">
        <f>J50</f>
        <v>#REF!</v>
      </c>
      <c r="K49" s="134" t="e">
        <f>K50</f>
        <v>#REF!</v>
      </c>
    </row>
    <row r="50" spans="1:11" ht="25" customHeight="1" thickBot="1">
      <c r="A50" s="122"/>
      <c r="B50" s="50"/>
      <c r="C50" s="265" t="s">
        <v>60</v>
      </c>
      <c r="D50" s="265" t="s">
        <v>59</v>
      </c>
      <c r="E50" s="268">
        <v>3030.1128000000008</v>
      </c>
      <c r="F50" s="270">
        <v>1363.5507600000003</v>
      </c>
      <c r="G50" s="324" t="s">
        <v>19</v>
      </c>
      <c r="H50" s="46" t="e">
        <f>H42</f>
        <v>#REF!</v>
      </c>
      <c r="I50" s="47" t="e">
        <f>I42</f>
        <v>#REF!</v>
      </c>
      <c r="J50" s="48" t="e">
        <f>J42</f>
        <v>#REF!</v>
      </c>
      <c r="K50" s="88" t="e">
        <f>K42</f>
        <v>#REF!</v>
      </c>
    </row>
    <row r="51" spans="1:11" ht="25" customHeight="1">
      <c r="A51" s="27"/>
      <c r="B51" s="168" t="s">
        <v>949</v>
      </c>
      <c r="C51" s="260" t="s">
        <v>17</v>
      </c>
      <c r="D51" s="260" t="s">
        <v>950</v>
      </c>
      <c r="E51" s="194">
        <v>1817.6400000000003</v>
      </c>
      <c r="F51" s="236">
        <v>817.93800000000022</v>
      </c>
      <c r="G51" s="325" t="s">
        <v>19</v>
      </c>
      <c r="H51" s="30">
        <v>33.5</v>
      </c>
      <c r="I51" s="31">
        <v>20.25</v>
      </c>
      <c r="J51" s="32">
        <v>10.25</v>
      </c>
      <c r="K51" s="87">
        <v>66.2</v>
      </c>
    </row>
    <row r="52" spans="1:11" ht="25" customHeight="1">
      <c r="A52" s="39"/>
      <c r="B52" s="65" t="s">
        <v>20</v>
      </c>
      <c r="C52" s="261" t="s">
        <v>21</v>
      </c>
      <c r="D52" s="261" t="s">
        <v>951</v>
      </c>
      <c r="E52" s="196">
        <v>2090.2860000000001</v>
      </c>
      <c r="F52" s="237">
        <v>940.62870000000009</v>
      </c>
      <c r="G52" s="323" t="s">
        <v>19</v>
      </c>
      <c r="H52" s="46">
        <f>H61</f>
        <v>33.5</v>
      </c>
      <c r="I52" s="47">
        <f>I61</f>
        <v>20.25</v>
      </c>
      <c r="J52" s="48">
        <f>J61</f>
        <v>10.25</v>
      </c>
      <c r="K52" s="88">
        <f>K61</f>
        <v>66.2</v>
      </c>
    </row>
    <row r="53" spans="1:11" ht="25" customHeight="1">
      <c r="A53" s="39"/>
      <c r="B53" s="65"/>
      <c r="C53" s="261" t="s">
        <v>23</v>
      </c>
      <c r="D53" s="261" t="s">
        <v>952</v>
      </c>
      <c r="E53" s="196">
        <v>2090.2860000000001</v>
      </c>
      <c r="F53" s="237">
        <v>940.62870000000009</v>
      </c>
      <c r="G53" s="323" t="s">
        <v>19</v>
      </c>
      <c r="H53" s="46" t="e">
        <f>#REF!</f>
        <v>#REF!</v>
      </c>
      <c r="I53" s="47" t="e">
        <f>#REF!</f>
        <v>#REF!</v>
      </c>
      <c r="J53" s="48" t="e">
        <f>#REF!</f>
        <v>#REF!</v>
      </c>
      <c r="K53" s="88" t="e">
        <f>#REF!</f>
        <v>#REF!</v>
      </c>
    </row>
    <row r="54" spans="1:11" ht="25" customHeight="1">
      <c r="A54" s="39"/>
      <c r="B54" s="65" t="s">
        <v>953</v>
      </c>
      <c r="C54" s="405" t="s">
        <v>26</v>
      </c>
      <c r="D54" s="405" t="s">
        <v>954</v>
      </c>
      <c r="E54" s="196">
        <v>2090.2860000000001</v>
      </c>
      <c r="F54" s="237">
        <v>940.62870000000009</v>
      </c>
      <c r="G54" s="323" t="s">
        <v>19</v>
      </c>
      <c r="H54" s="46" t="e">
        <f>H53</f>
        <v>#REF!</v>
      </c>
      <c r="I54" s="47" t="e">
        <f>I53</f>
        <v>#REF!</v>
      </c>
      <c r="J54" s="48" t="e">
        <f>J53</f>
        <v>#REF!</v>
      </c>
      <c r="K54" s="88" t="e">
        <f>K53</f>
        <v>#REF!</v>
      </c>
    </row>
    <row r="55" spans="1:11" ht="25" customHeight="1">
      <c r="A55" s="39"/>
      <c r="B55" s="65"/>
      <c r="C55" s="415" t="s">
        <v>28</v>
      </c>
      <c r="D55" s="415" t="s">
        <v>955</v>
      </c>
      <c r="E55" s="227">
        <v>2362.9320000000007</v>
      </c>
      <c r="F55" s="238">
        <v>1063.3194000000003</v>
      </c>
      <c r="G55" s="323" t="s">
        <v>19</v>
      </c>
      <c r="H55" s="46">
        <f>H62</f>
        <v>33.5</v>
      </c>
      <c r="I55" s="47">
        <f>I62</f>
        <v>20.25</v>
      </c>
      <c r="J55" s="48">
        <f>J62</f>
        <v>10.25</v>
      </c>
      <c r="K55" s="88">
        <f>K62</f>
        <v>66.2</v>
      </c>
    </row>
    <row r="56" spans="1:11" ht="25" customHeight="1">
      <c r="A56" s="39"/>
      <c r="B56" s="65"/>
      <c r="C56" s="262" t="s">
        <v>30</v>
      </c>
      <c r="D56" s="262" t="s">
        <v>956</v>
      </c>
      <c r="E56" s="227">
        <v>2362.9320000000007</v>
      </c>
      <c r="F56" s="238">
        <v>1063.3194000000003</v>
      </c>
      <c r="G56" s="323" t="s">
        <v>19</v>
      </c>
      <c r="H56" s="46">
        <f>H57</f>
        <v>33.5</v>
      </c>
      <c r="I56" s="47">
        <f>I57</f>
        <v>20.25</v>
      </c>
      <c r="J56" s="48">
        <f>J57</f>
        <v>10.25</v>
      </c>
      <c r="K56" s="88">
        <f>K57</f>
        <v>66.2</v>
      </c>
    </row>
    <row r="57" spans="1:11" ht="25" customHeight="1">
      <c r="A57" s="39"/>
      <c r="B57" s="65"/>
      <c r="C57" s="262" t="s">
        <v>32</v>
      </c>
      <c r="D57" s="262" t="s">
        <v>957</v>
      </c>
      <c r="E57" s="227">
        <v>2362.9320000000007</v>
      </c>
      <c r="F57" s="238">
        <v>1063.3194000000003</v>
      </c>
      <c r="G57" s="323" t="s">
        <v>19</v>
      </c>
      <c r="H57" s="46">
        <f>H55</f>
        <v>33.5</v>
      </c>
      <c r="I57" s="47">
        <f>I55</f>
        <v>20.25</v>
      </c>
      <c r="J57" s="48">
        <f>J55</f>
        <v>10.25</v>
      </c>
      <c r="K57" s="88">
        <f>K55</f>
        <v>66.2</v>
      </c>
    </row>
    <row r="58" spans="1:11" ht="25" customHeight="1">
      <c r="A58" s="39"/>
      <c r="B58" s="65"/>
      <c r="C58" s="262" t="s">
        <v>34</v>
      </c>
      <c r="D58" s="262" t="s">
        <v>958</v>
      </c>
      <c r="E58" s="227">
        <v>2362.9320000000007</v>
      </c>
      <c r="F58" s="238">
        <v>1063.3194000000003</v>
      </c>
      <c r="G58" s="323" t="s">
        <v>19</v>
      </c>
      <c r="H58" s="46">
        <f>H51</f>
        <v>33.5</v>
      </c>
      <c r="I58" s="47">
        <f>I51</f>
        <v>20.25</v>
      </c>
      <c r="J58" s="48">
        <f>J51</f>
        <v>10.25</v>
      </c>
      <c r="K58" s="88">
        <f>K51</f>
        <v>66.2</v>
      </c>
    </row>
    <row r="59" spans="1:11" ht="25" customHeight="1">
      <c r="A59" s="39"/>
      <c r="B59" s="65"/>
      <c r="C59" s="298" t="s">
        <v>36</v>
      </c>
      <c r="D59" s="298" t="s">
        <v>959</v>
      </c>
      <c r="E59" s="227">
        <v>2362.9320000000007</v>
      </c>
      <c r="F59" s="238">
        <v>1063.3194000000003</v>
      </c>
      <c r="G59" s="323" t="s">
        <v>19</v>
      </c>
      <c r="H59" s="46"/>
      <c r="I59" s="47"/>
      <c r="J59" s="48"/>
      <c r="K59" s="88"/>
    </row>
    <row r="60" spans="1:11" ht="25" customHeight="1">
      <c r="A60" s="39"/>
      <c r="B60" s="65"/>
      <c r="C60" s="414" t="s">
        <v>38</v>
      </c>
      <c r="D60" s="414" t="s">
        <v>960</v>
      </c>
      <c r="E60" s="227">
        <v>2362.9320000000007</v>
      </c>
      <c r="F60" s="238">
        <v>1063.3194000000003</v>
      </c>
      <c r="G60" s="323" t="s">
        <v>19</v>
      </c>
      <c r="H60" s="46"/>
      <c r="I60" s="47"/>
      <c r="J60" s="48"/>
      <c r="K60" s="88"/>
    </row>
    <row r="61" spans="1:11" ht="25" customHeight="1">
      <c r="A61" s="39"/>
      <c r="B61" s="65"/>
      <c r="C61" s="262" t="s">
        <v>40</v>
      </c>
      <c r="D61" s="262" t="s">
        <v>961</v>
      </c>
      <c r="E61" s="227">
        <v>2362.9320000000007</v>
      </c>
      <c r="F61" s="238">
        <v>1063.3194000000003</v>
      </c>
      <c r="G61" s="323" t="s">
        <v>19</v>
      </c>
      <c r="H61" s="46">
        <f>H56</f>
        <v>33.5</v>
      </c>
      <c r="I61" s="47">
        <f>I56</f>
        <v>20.25</v>
      </c>
      <c r="J61" s="48">
        <f>J56</f>
        <v>10.25</v>
      </c>
      <c r="K61" s="88">
        <f>K56</f>
        <v>66.2</v>
      </c>
    </row>
    <row r="62" spans="1:11" ht="25" customHeight="1">
      <c r="A62" s="39"/>
      <c r="B62" s="65"/>
      <c r="C62" s="262" t="s">
        <v>42</v>
      </c>
      <c r="D62" s="262" t="s">
        <v>962</v>
      </c>
      <c r="E62" s="227">
        <v>2362.9320000000007</v>
      </c>
      <c r="F62" s="238">
        <v>1063.3194000000003</v>
      </c>
      <c r="G62" s="323" t="s">
        <v>19</v>
      </c>
      <c r="H62" s="46">
        <f>H58</f>
        <v>33.5</v>
      </c>
      <c r="I62" s="47">
        <f>I58</f>
        <v>20.25</v>
      </c>
      <c r="J62" s="48">
        <f>J58</f>
        <v>10.25</v>
      </c>
      <c r="K62" s="88">
        <f>K58</f>
        <v>66.2</v>
      </c>
    </row>
    <row r="63" spans="1:11" ht="25" customHeight="1">
      <c r="A63" s="39"/>
      <c r="B63" s="65"/>
      <c r="C63" s="262" t="s">
        <v>44</v>
      </c>
      <c r="D63" s="262" t="s">
        <v>963</v>
      </c>
      <c r="E63" s="227">
        <v>2362.9320000000007</v>
      </c>
      <c r="F63" s="238">
        <v>1063.3194000000003</v>
      </c>
      <c r="G63" s="323" t="s">
        <v>19</v>
      </c>
      <c r="H63" s="46" t="e">
        <f>H54</f>
        <v>#REF!</v>
      </c>
      <c r="I63" s="47" t="e">
        <f>I54</f>
        <v>#REF!</v>
      </c>
      <c r="J63" s="48" t="e">
        <f>J54</f>
        <v>#REF!</v>
      </c>
      <c r="K63" s="88" t="e">
        <f>K54</f>
        <v>#REF!</v>
      </c>
    </row>
    <row r="64" spans="1:11" ht="25" customHeight="1">
      <c r="A64" s="39"/>
      <c r="B64" s="65"/>
      <c r="C64" s="263" t="s">
        <v>46</v>
      </c>
      <c r="D64" s="263" t="s">
        <v>964</v>
      </c>
      <c r="E64" s="227">
        <v>2362.9320000000007</v>
      </c>
      <c r="F64" s="238">
        <v>1063.3194000000003</v>
      </c>
      <c r="G64" s="323" t="s">
        <v>19</v>
      </c>
      <c r="H64" s="46" t="e">
        <f t="shared" ref="H64:K69" si="9">H63</f>
        <v>#REF!</v>
      </c>
      <c r="I64" s="47" t="e">
        <f t="shared" si="9"/>
        <v>#REF!</v>
      </c>
      <c r="J64" s="48" t="e">
        <f t="shared" si="9"/>
        <v>#REF!</v>
      </c>
      <c r="K64" s="88" t="e">
        <f t="shared" si="9"/>
        <v>#REF!</v>
      </c>
    </row>
    <row r="65" spans="1:11" ht="25" customHeight="1">
      <c r="A65" s="39"/>
      <c r="B65" s="65"/>
      <c r="C65" s="263" t="s">
        <v>48</v>
      </c>
      <c r="D65" s="263" t="s">
        <v>965</v>
      </c>
      <c r="E65" s="227">
        <v>2362.9320000000007</v>
      </c>
      <c r="F65" s="238">
        <v>1063.3194000000003</v>
      </c>
      <c r="G65" s="323" t="s">
        <v>19</v>
      </c>
      <c r="H65" s="46" t="e">
        <f t="shared" si="9"/>
        <v>#REF!</v>
      </c>
      <c r="I65" s="47" t="e">
        <f t="shared" si="9"/>
        <v>#REF!</v>
      </c>
      <c r="J65" s="48" t="e">
        <f t="shared" si="9"/>
        <v>#REF!</v>
      </c>
      <c r="K65" s="88" t="e">
        <f t="shared" si="9"/>
        <v>#REF!</v>
      </c>
    </row>
    <row r="66" spans="1:11" ht="25" customHeight="1">
      <c r="A66" s="39"/>
      <c r="B66" s="65"/>
      <c r="C66" s="263" t="s">
        <v>50</v>
      </c>
      <c r="D66" s="263" t="s">
        <v>966</v>
      </c>
      <c r="E66" s="227">
        <v>2362.9320000000007</v>
      </c>
      <c r="F66" s="238">
        <v>1063.3194000000003</v>
      </c>
      <c r="G66" s="323" t="s">
        <v>19</v>
      </c>
      <c r="H66" s="46" t="e">
        <f t="shared" si="9"/>
        <v>#REF!</v>
      </c>
      <c r="I66" s="47" t="e">
        <f t="shared" si="9"/>
        <v>#REF!</v>
      </c>
      <c r="J66" s="48" t="e">
        <f t="shared" si="9"/>
        <v>#REF!</v>
      </c>
      <c r="K66" s="88" t="e">
        <f t="shared" si="9"/>
        <v>#REF!</v>
      </c>
    </row>
    <row r="67" spans="1:11" ht="25" customHeight="1">
      <c r="A67" s="39"/>
      <c r="B67" s="65"/>
      <c r="C67" s="263" t="s">
        <v>52</v>
      </c>
      <c r="D67" s="263" t="s">
        <v>967</v>
      </c>
      <c r="E67" s="227">
        <v>2362.9320000000007</v>
      </c>
      <c r="F67" s="238">
        <v>1063.3194000000003</v>
      </c>
      <c r="G67" s="323" t="s">
        <v>19</v>
      </c>
      <c r="H67" s="46" t="e">
        <f t="shared" si="9"/>
        <v>#REF!</v>
      </c>
      <c r="I67" s="47" t="e">
        <f t="shared" si="9"/>
        <v>#REF!</v>
      </c>
      <c r="J67" s="48" t="e">
        <f t="shared" si="9"/>
        <v>#REF!</v>
      </c>
      <c r="K67" s="88" t="e">
        <f t="shared" si="9"/>
        <v>#REF!</v>
      </c>
    </row>
    <row r="68" spans="1:11" ht="25" customHeight="1">
      <c r="A68" s="39"/>
      <c r="B68" s="65"/>
      <c r="C68" s="263" t="s">
        <v>54</v>
      </c>
      <c r="D68" s="263" t="s">
        <v>968</v>
      </c>
      <c r="E68" s="227">
        <v>2362.9320000000007</v>
      </c>
      <c r="F68" s="238">
        <v>1063.3194000000003</v>
      </c>
      <c r="G68" s="323" t="s">
        <v>19</v>
      </c>
      <c r="H68" s="46" t="e">
        <f t="shared" si="9"/>
        <v>#REF!</v>
      </c>
      <c r="I68" s="47" t="e">
        <f t="shared" si="9"/>
        <v>#REF!</v>
      </c>
      <c r="J68" s="48" t="e">
        <f t="shared" si="9"/>
        <v>#REF!</v>
      </c>
      <c r="K68" s="88" t="e">
        <f t="shared" si="9"/>
        <v>#REF!</v>
      </c>
    </row>
    <row r="69" spans="1:11" ht="25" customHeight="1">
      <c r="A69" s="39"/>
      <c r="B69" s="65"/>
      <c r="C69" s="263" t="s">
        <v>56</v>
      </c>
      <c r="D69" s="263" t="s">
        <v>969</v>
      </c>
      <c r="E69" s="227">
        <v>2362.9320000000007</v>
      </c>
      <c r="F69" s="238">
        <v>1063.3194000000003</v>
      </c>
      <c r="G69" s="323" t="s">
        <v>19</v>
      </c>
      <c r="H69" s="46" t="e">
        <f t="shared" si="9"/>
        <v>#REF!</v>
      </c>
      <c r="I69" s="47" t="e">
        <f t="shared" si="9"/>
        <v>#REF!</v>
      </c>
      <c r="J69" s="48" t="e">
        <f t="shared" si="9"/>
        <v>#REF!</v>
      </c>
      <c r="K69" s="88" t="e">
        <f t="shared" si="9"/>
        <v>#REF!</v>
      </c>
    </row>
    <row r="70" spans="1:11" ht="25" customHeight="1">
      <c r="A70" s="39"/>
      <c r="B70" s="65"/>
      <c r="C70" s="262" t="s">
        <v>58</v>
      </c>
      <c r="D70" s="262" t="s">
        <v>59</v>
      </c>
      <c r="E70" s="227">
        <v>2362.9320000000007</v>
      </c>
      <c r="F70" s="238">
        <v>1063.3194000000003</v>
      </c>
      <c r="G70" s="323" t="s">
        <v>19</v>
      </c>
      <c r="H70" s="101"/>
      <c r="I70" s="78"/>
      <c r="J70" s="79"/>
      <c r="K70" s="102"/>
    </row>
    <row r="71" spans="1:11" ht="25" customHeight="1">
      <c r="A71" s="39"/>
      <c r="B71" s="65"/>
      <c r="C71" s="264" t="s">
        <v>60</v>
      </c>
      <c r="D71" s="264" t="s">
        <v>61</v>
      </c>
      <c r="E71" s="266">
        <v>2726.4600000000005</v>
      </c>
      <c r="F71" s="269">
        <v>1226.9070000000002</v>
      </c>
      <c r="G71" s="323" t="s">
        <v>19</v>
      </c>
      <c r="H71" s="46" t="e">
        <f>H63</f>
        <v>#REF!</v>
      </c>
      <c r="I71" s="47" t="e">
        <f>I63</f>
        <v>#REF!</v>
      </c>
      <c r="J71" s="48" t="e">
        <f>J63</f>
        <v>#REF!</v>
      </c>
      <c r="K71" s="88" t="e">
        <f>K63</f>
        <v>#REF!</v>
      </c>
    </row>
    <row r="72" spans="1:11" ht="25" customHeight="1" thickBot="1">
      <c r="A72" s="50"/>
      <c r="B72" s="135"/>
      <c r="C72" s="265" t="s">
        <v>62</v>
      </c>
      <c r="D72" s="265" t="s">
        <v>61</v>
      </c>
      <c r="E72" s="268">
        <v>2726.4600000000005</v>
      </c>
      <c r="F72" s="270">
        <v>1226.9070000000002</v>
      </c>
      <c r="G72" s="324" t="s">
        <v>19</v>
      </c>
      <c r="H72" s="85" t="e">
        <f>H71</f>
        <v>#REF!</v>
      </c>
      <c r="I72" s="82" t="e">
        <f>I71</f>
        <v>#REF!</v>
      </c>
      <c r="J72" s="83" t="e">
        <f>J71</f>
        <v>#REF!</v>
      </c>
      <c r="K72" s="89" t="e">
        <f>K71</f>
        <v>#REF!</v>
      </c>
    </row>
    <row r="73" spans="1:11" ht="25" customHeight="1">
      <c r="A73" s="27"/>
      <c r="B73" s="234" t="s">
        <v>970</v>
      </c>
      <c r="C73" s="260" t="s">
        <v>17</v>
      </c>
      <c r="D73" s="260" t="s">
        <v>971</v>
      </c>
      <c r="E73" s="194">
        <v>1770.5952000000004</v>
      </c>
      <c r="F73" s="236">
        <v>796.76784000000021</v>
      </c>
      <c r="G73" s="325" t="s">
        <v>19</v>
      </c>
      <c r="H73" s="30">
        <v>28.5</v>
      </c>
      <c r="I73" s="31">
        <v>17</v>
      </c>
      <c r="J73" s="32">
        <v>10.25</v>
      </c>
      <c r="K73" s="87">
        <v>50.7</v>
      </c>
    </row>
    <row r="74" spans="1:11" ht="25" customHeight="1">
      <c r="A74" s="39"/>
      <c r="B74" s="235" t="s">
        <v>20</v>
      </c>
      <c r="C74" s="261" t="s">
        <v>21</v>
      </c>
      <c r="D74" s="261" t="s">
        <v>972</v>
      </c>
      <c r="E74" s="196">
        <v>2036.1844800000003</v>
      </c>
      <c r="F74" s="237">
        <v>916.2830160000002</v>
      </c>
      <c r="G74" s="323" t="s">
        <v>19</v>
      </c>
      <c r="H74" s="46">
        <f>H83</f>
        <v>28.5</v>
      </c>
      <c r="I74" s="47">
        <f>I83</f>
        <v>17</v>
      </c>
      <c r="J74" s="48">
        <f>J83</f>
        <v>10.25</v>
      </c>
      <c r="K74" s="88">
        <f>K83</f>
        <v>50.7</v>
      </c>
    </row>
    <row r="75" spans="1:11" ht="25" customHeight="1">
      <c r="A75" s="39"/>
      <c r="B75" s="65"/>
      <c r="C75" s="261" t="s">
        <v>23</v>
      </c>
      <c r="D75" s="261" t="s">
        <v>973</v>
      </c>
      <c r="E75" s="196">
        <v>2036.1844800000003</v>
      </c>
      <c r="F75" s="237">
        <v>916.2830160000002</v>
      </c>
      <c r="G75" s="323" t="s">
        <v>19</v>
      </c>
      <c r="H75" s="46" t="e">
        <f>#REF!</f>
        <v>#REF!</v>
      </c>
      <c r="I75" s="47" t="e">
        <f>#REF!</f>
        <v>#REF!</v>
      </c>
      <c r="J75" s="48" t="e">
        <f>#REF!</f>
        <v>#REF!</v>
      </c>
      <c r="K75" s="88" t="e">
        <f>#REF!</f>
        <v>#REF!</v>
      </c>
    </row>
    <row r="76" spans="1:11" ht="25" customHeight="1">
      <c r="A76" s="39"/>
      <c r="B76" s="65" t="s">
        <v>974</v>
      </c>
      <c r="C76" s="405" t="s">
        <v>26</v>
      </c>
      <c r="D76" s="405" t="s">
        <v>975</v>
      </c>
      <c r="E76" s="196">
        <v>2036.1844800000003</v>
      </c>
      <c r="F76" s="237">
        <v>916.2830160000002</v>
      </c>
      <c r="G76" s="323" t="s">
        <v>19</v>
      </c>
      <c r="H76" s="46" t="e">
        <f>H75</f>
        <v>#REF!</v>
      </c>
      <c r="I76" s="47" t="e">
        <f>I75</f>
        <v>#REF!</v>
      </c>
      <c r="J76" s="48" t="e">
        <f>J75</f>
        <v>#REF!</v>
      </c>
      <c r="K76" s="88" t="e">
        <f>K75</f>
        <v>#REF!</v>
      </c>
    </row>
    <row r="77" spans="1:11" ht="25" customHeight="1">
      <c r="A77" s="39"/>
      <c r="B77" s="65"/>
      <c r="C77" s="415" t="s">
        <v>28</v>
      </c>
      <c r="D77" s="415" t="s">
        <v>976</v>
      </c>
      <c r="E77" s="227">
        <v>2301.7737600000005</v>
      </c>
      <c r="F77" s="238">
        <v>1035.7981920000002</v>
      </c>
      <c r="G77" s="323" t="s">
        <v>19</v>
      </c>
      <c r="H77" s="46">
        <f>H84</f>
        <v>28.5</v>
      </c>
      <c r="I77" s="47">
        <f>I84</f>
        <v>17</v>
      </c>
      <c r="J77" s="48">
        <f>J84</f>
        <v>10.25</v>
      </c>
      <c r="K77" s="88">
        <f>K84</f>
        <v>50.7</v>
      </c>
    </row>
    <row r="78" spans="1:11" ht="25" customHeight="1">
      <c r="A78" s="39"/>
      <c r="B78" s="65"/>
      <c r="C78" s="262" t="s">
        <v>30</v>
      </c>
      <c r="D78" s="262" t="s">
        <v>977</v>
      </c>
      <c r="E78" s="227">
        <v>2301.7737600000005</v>
      </c>
      <c r="F78" s="238">
        <v>1035.7981920000002</v>
      </c>
      <c r="G78" s="323" t="s">
        <v>19</v>
      </c>
      <c r="H78" s="46">
        <f>H79</f>
        <v>28.5</v>
      </c>
      <c r="I78" s="47">
        <f>I79</f>
        <v>17</v>
      </c>
      <c r="J78" s="48">
        <f>J79</f>
        <v>10.25</v>
      </c>
      <c r="K78" s="88">
        <f>K79</f>
        <v>50.7</v>
      </c>
    </row>
    <row r="79" spans="1:11" ht="25" customHeight="1">
      <c r="A79" s="39"/>
      <c r="B79" s="65"/>
      <c r="C79" s="262" t="s">
        <v>32</v>
      </c>
      <c r="D79" s="262" t="s">
        <v>978</v>
      </c>
      <c r="E79" s="227">
        <v>2301.7737600000005</v>
      </c>
      <c r="F79" s="238">
        <v>1035.7981920000002</v>
      </c>
      <c r="G79" s="323" t="s">
        <v>19</v>
      </c>
      <c r="H79" s="46">
        <f>H77</f>
        <v>28.5</v>
      </c>
      <c r="I79" s="47">
        <f>I77</f>
        <v>17</v>
      </c>
      <c r="J79" s="48">
        <f>J77</f>
        <v>10.25</v>
      </c>
      <c r="K79" s="88">
        <f>K77</f>
        <v>50.7</v>
      </c>
    </row>
    <row r="80" spans="1:11" ht="25" customHeight="1">
      <c r="A80" s="39"/>
      <c r="B80" s="235"/>
      <c r="C80" s="262" t="s">
        <v>34</v>
      </c>
      <c r="D80" s="262" t="s">
        <v>979</v>
      </c>
      <c r="E80" s="227">
        <v>2301.7737600000005</v>
      </c>
      <c r="F80" s="238">
        <v>1035.7981920000002</v>
      </c>
      <c r="G80" s="323" t="s">
        <v>19</v>
      </c>
      <c r="H80" s="46">
        <f>H73</f>
        <v>28.5</v>
      </c>
      <c r="I80" s="47">
        <f>I73</f>
        <v>17</v>
      </c>
      <c r="J80" s="48">
        <f>J73</f>
        <v>10.25</v>
      </c>
      <c r="K80" s="88">
        <f>K73</f>
        <v>50.7</v>
      </c>
    </row>
    <row r="81" spans="1:11" ht="25" customHeight="1">
      <c r="A81" s="39"/>
      <c r="B81" s="235"/>
      <c r="C81" s="298" t="s">
        <v>36</v>
      </c>
      <c r="D81" s="298" t="s">
        <v>980</v>
      </c>
      <c r="E81" s="227">
        <v>2301.7737600000005</v>
      </c>
      <c r="F81" s="238">
        <v>1035.7981920000002</v>
      </c>
      <c r="G81" s="323" t="s">
        <v>19</v>
      </c>
      <c r="H81" s="46"/>
      <c r="I81" s="47"/>
      <c r="J81" s="48"/>
      <c r="K81" s="88"/>
    </row>
    <row r="82" spans="1:11" ht="25" customHeight="1">
      <c r="A82" s="39"/>
      <c r="B82" s="235"/>
      <c r="C82" s="414" t="s">
        <v>38</v>
      </c>
      <c r="D82" s="414" t="s">
        <v>981</v>
      </c>
      <c r="E82" s="227">
        <v>2301.7737600000005</v>
      </c>
      <c r="F82" s="238">
        <v>1035.7981920000002</v>
      </c>
      <c r="G82" s="323" t="s">
        <v>19</v>
      </c>
      <c r="H82" s="46"/>
      <c r="I82" s="47"/>
      <c r="J82" s="48"/>
      <c r="K82" s="88"/>
    </row>
    <row r="83" spans="1:11" ht="25" customHeight="1">
      <c r="A83" s="39"/>
      <c r="B83" s="65"/>
      <c r="C83" s="262" t="s">
        <v>40</v>
      </c>
      <c r="D83" s="262" t="s">
        <v>982</v>
      </c>
      <c r="E83" s="227">
        <v>2301.7737600000005</v>
      </c>
      <c r="F83" s="238">
        <v>1035.7981920000002</v>
      </c>
      <c r="G83" s="323" t="s">
        <v>19</v>
      </c>
      <c r="H83" s="46">
        <f>H78</f>
        <v>28.5</v>
      </c>
      <c r="I83" s="47">
        <f>I78</f>
        <v>17</v>
      </c>
      <c r="J83" s="48">
        <f>J78</f>
        <v>10.25</v>
      </c>
      <c r="K83" s="88">
        <f>K78</f>
        <v>50.7</v>
      </c>
    </row>
    <row r="84" spans="1:11" ht="25" customHeight="1">
      <c r="A84" s="39"/>
      <c r="B84" s="65"/>
      <c r="C84" s="262" t="s">
        <v>42</v>
      </c>
      <c r="D84" s="262" t="s">
        <v>983</v>
      </c>
      <c r="E84" s="227">
        <v>2301.7737600000005</v>
      </c>
      <c r="F84" s="238">
        <v>1035.7981920000002</v>
      </c>
      <c r="G84" s="323" t="s">
        <v>19</v>
      </c>
      <c r="H84" s="46">
        <f>H80</f>
        <v>28.5</v>
      </c>
      <c r="I84" s="47">
        <f>I80</f>
        <v>17</v>
      </c>
      <c r="J84" s="48">
        <f>J80</f>
        <v>10.25</v>
      </c>
      <c r="K84" s="88">
        <f>K80</f>
        <v>50.7</v>
      </c>
    </row>
    <row r="85" spans="1:11" ht="25" customHeight="1">
      <c r="A85" s="39"/>
      <c r="B85" s="65"/>
      <c r="C85" s="262" t="s">
        <v>44</v>
      </c>
      <c r="D85" s="262" t="s">
        <v>984</v>
      </c>
      <c r="E85" s="227">
        <v>2301.7737600000005</v>
      </c>
      <c r="F85" s="238">
        <v>1035.7981920000002</v>
      </c>
      <c r="G85" s="323" t="s">
        <v>19</v>
      </c>
      <c r="H85" s="46" t="e">
        <f>H76</f>
        <v>#REF!</v>
      </c>
      <c r="I85" s="47" t="e">
        <f>I76</f>
        <v>#REF!</v>
      </c>
      <c r="J85" s="48" t="e">
        <f>J76</f>
        <v>#REF!</v>
      </c>
      <c r="K85" s="88" t="e">
        <f>K76</f>
        <v>#REF!</v>
      </c>
    </row>
    <row r="86" spans="1:11" ht="25" customHeight="1">
      <c r="A86" s="39"/>
      <c r="B86" s="65"/>
      <c r="C86" s="263" t="s">
        <v>46</v>
      </c>
      <c r="D86" s="263" t="s">
        <v>985</v>
      </c>
      <c r="E86" s="227">
        <v>2301.7737600000005</v>
      </c>
      <c r="F86" s="238">
        <v>1035.7981920000002</v>
      </c>
      <c r="G86" s="323" t="s">
        <v>19</v>
      </c>
      <c r="H86" s="46" t="e">
        <f t="shared" ref="H86:K91" si="10">H85</f>
        <v>#REF!</v>
      </c>
      <c r="I86" s="47" t="e">
        <f t="shared" si="10"/>
        <v>#REF!</v>
      </c>
      <c r="J86" s="48" t="e">
        <f t="shared" si="10"/>
        <v>#REF!</v>
      </c>
      <c r="K86" s="88" t="e">
        <f t="shared" si="10"/>
        <v>#REF!</v>
      </c>
    </row>
    <row r="87" spans="1:11" ht="25" customHeight="1">
      <c r="A87" s="39"/>
      <c r="B87" s="65"/>
      <c r="C87" s="263" t="s">
        <v>48</v>
      </c>
      <c r="D87" s="263" t="s">
        <v>986</v>
      </c>
      <c r="E87" s="227">
        <v>2301.7737600000005</v>
      </c>
      <c r="F87" s="238">
        <v>1035.7981920000002</v>
      </c>
      <c r="G87" s="323" t="s">
        <v>19</v>
      </c>
      <c r="H87" s="46" t="e">
        <f t="shared" si="10"/>
        <v>#REF!</v>
      </c>
      <c r="I87" s="47" t="e">
        <f t="shared" si="10"/>
        <v>#REF!</v>
      </c>
      <c r="J87" s="48" t="e">
        <f t="shared" si="10"/>
        <v>#REF!</v>
      </c>
      <c r="K87" s="88" t="e">
        <f t="shared" si="10"/>
        <v>#REF!</v>
      </c>
    </row>
    <row r="88" spans="1:11" ht="25" customHeight="1">
      <c r="A88" s="39"/>
      <c r="B88" s="65"/>
      <c r="C88" s="263" t="s">
        <v>50</v>
      </c>
      <c r="D88" s="263" t="s">
        <v>987</v>
      </c>
      <c r="E88" s="227">
        <v>2301.7737600000005</v>
      </c>
      <c r="F88" s="238">
        <v>1035.7981920000002</v>
      </c>
      <c r="G88" s="323" t="s">
        <v>19</v>
      </c>
      <c r="H88" s="46" t="e">
        <f t="shared" si="10"/>
        <v>#REF!</v>
      </c>
      <c r="I88" s="47" t="e">
        <f t="shared" si="10"/>
        <v>#REF!</v>
      </c>
      <c r="J88" s="48" t="e">
        <f t="shared" si="10"/>
        <v>#REF!</v>
      </c>
      <c r="K88" s="88" t="e">
        <f t="shared" si="10"/>
        <v>#REF!</v>
      </c>
    </row>
    <row r="89" spans="1:11" ht="25" customHeight="1">
      <c r="A89" s="39"/>
      <c r="B89" s="65"/>
      <c r="C89" s="263" t="s">
        <v>52</v>
      </c>
      <c r="D89" s="263" t="s">
        <v>988</v>
      </c>
      <c r="E89" s="227">
        <v>2301.7737600000005</v>
      </c>
      <c r="F89" s="238">
        <v>1035.7981920000002</v>
      </c>
      <c r="G89" s="323" t="s">
        <v>19</v>
      </c>
      <c r="H89" s="46" t="e">
        <f t="shared" si="10"/>
        <v>#REF!</v>
      </c>
      <c r="I89" s="47" t="e">
        <f t="shared" si="10"/>
        <v>#REF!</v>
      </c>
      <c r="J89" s="48" t="e">
        <f t="shared" si="10"/>
        <v>#REF!</v>
      </c>
      <c r="K89" s="88" t="e">
        <f t="shared" si="10"/>
        <v>#REF!</v>
      </c>
    </row>
    <row r="90" spans="1:11" ht="25" customHeight="1">
      <c r="A90" s="39"/>
      <c r="B90" s="65"/>
      <c r="C90" s="263" t="s">
        <v>54</v>
      </c>
      <c r="D90" s="263" t="s">
        <v>989</v>
      </c>
      <c r="E90" s="227">
        <v>2301.7737600000005</v>
      </c>
      <c r="F90" s="238">
        <v>1035.7981920000002</v>
      </c>
      <c r="G90" s="323" t="s">
        <v>19</v>
      </c>
      <c r="H90" s="46" t="e">
        <f t="shared" si="10"/>
        <v>#REF!</v>
      </c>
      <c r="I90" s="47" t="e">
        <f t="shared" si="10"/>
        <v>#REF!</v>
      </c>
      <c r="J90" s="48" t="e">
        <f t="shared" si="10"/>
        <v>#REF!</v>
      </c>
      <c r="K90" s="88" t="e">
        <f t="shared" si="10"/>
        <v>#REF!</v>
      </c>
    </row>
    <row r="91" spans="1:11" ht="25" customHeight="1">
      <c r="A91" s="39"/>
      <c r="B91" s="65"/>
      <c r="C91" s="263" t="s">
        <v>56</v>
      </c>
      <c r="D91" s="263" t="s">
        <v>990</v>
      </c>
      <c r="E91" s="227">
        <v>2301.7737600000005</v>
      </c>
      <c r="F91" s="238">
        <v>1035.7981920000002</v>
      </c>
      <c r="G91" s="323" t="s">
        <v>19</v>
      </c>
      <c r="H91" s="46" t="e">
        <f t="shared" si="10"/>
        <v>#REF!</v>
      </c>
      <c r="I91" s="47" t="e">
        <f t="shared" si="10"/>
        <v>#REF!</v>
      </c>
      <c r="J91" s="48" t="e">
        <f t="shared" si="10"/>
        <v>#REF!</v>
      </c>
      <c r="K91" s="88" t="e">
        <f t="shared" si="10"/>
        <v>#REF!</v>
      </c>
    </row>
    <row r="92" spans="1:11" ht="25" customHeight="1">
      <c r="A92" s="39"/>
      <c r="B92" s="65"/>
      <c r="C92" s="262" t="s">
        <v>58</v>
      </c>
      <c r="D92" s="262" t="s">
        <v>59</v>
      </c>
      <c r="E92" s="227">
        <v>2301.7737600000005</v>
      </c>
      <c r="F92" s="238">
        <v>1035.7981920000002</v>
      </c>
      <c r="G92" s="323" t="s">
        <v>19</v>
      </c>
      <c r="H92" s="101"/>
      <c r="I92" s="78"/>
      <c r="J92" s="79"/>
      <c r="K92" s="102"/>
    </row>
    <row r="93" spans="1:11" ht="25" customHeight="1">
      <c r="A93" s="39"/>
      <c r="B93" s="65"/>
      <c r="C93" s="264" t="s">
        <v>60</v>
      </c>
      <c r="D93" s="264" t="s">
        <v>61</v>
      </c>
      <c r="E93" s="266">
        <v>2655.8928000000005</v>
      </c>
      <c r="F93" s="269">
        <v>1195.1517600000002</v>
      </c>
      <c r="G93" s="323" t="s">
        <v>19</v>
      </c>
      <c r="H93" s="46" t="e">
        <f>H85</f>
        <v>#REF!</v>
      </c>
      <c r="I93" s="47" t="e">
        <f>I85</f>
        <v>#REF!</v>
      </c>
      <c r="J93" s="48" t="e">
        <f>J85</f>
        <v>#REF!</v>
      </c>
      <c r="K93" s="88" t="e">
        <f>K85</f>
        <v>#REF!</v>
      </c>
    </row>
    <row r="94" spans="1:11" ht="25" customHeight="1" thickBot="1">
      <c r="A94" s="50"/>
      <c r="B94" s="135"/>
      <c r="C94" s="265" t="s">
        <v>62</v>
      </c>
      <c r="D94" s="265" t="s">
        <v>61</v>
      </c>
      <c r="E94" s="268">
        <v>2655.8928000000005</v>
      </c>
      <c r="F94" s="270">
        <v>1195.1517600000002</v>
      </c>
      <c r="G94" s="324" t="s">
        <v>19</v>
      </c>
      <c r="H94" s="85" t="e">
        <f>H93</f>
        <v>#REF!</v>
      </c>
      <c r="I94" s="82" t="e">
        <f>I93</f>
        <v>#REF!</v>
      </c>
      <c r="J94" s="83" t="e">
        <f>J93</f>
        <v>#REF!</v>
      </c>
      <c r="K94" s="89" t="e">
        <f>K93</f>
        <v>#REF!</v>
      </c>
    </row>
    <row r="95" spans="1:11" ht="25" customHeight="1">
      <c r="A95" s="27"/>
      <c r="B95" s="168" t="s">
        <v>991</v>
      </c>
      <c r="C95" s="260" t="s">
        <v>17</v>
      </c>
      <c r="D95" s="260" t="s">
        <v>992</v>
      </c>
      <c r="E95" s="194">
        <v>1820.4912000000004</v>
      </c>
      <c r="F95" s="236">
        <v>819.22104000000024</v>
      </c>
      <c r="G95" s="325" t="s">
        <v>19</v>
      </c>
      <c r="H95" s="30">
        <v>34.25</v>
      </c>
      <c r="I95" s="31">
        <v>19</v>
      </c>
      <c r="J95" s="32">
        <v>11.25</v>
      </c>
      <c r="K95" s="87">
        <v>66.2</v>
      </c>
    </row>
    <row r="96" spans="1:11" ht="25" customHeight="1">
      <c r="A96" s="39"/>
      <c r="B96" s="65" t="s">
        <v>993</v>
      </c>
      <c r="C96" s="261" t="s">
        <v>21</v>
      </c>
      <c r="D96" s="261" t="s">
        <v>994</v>
      </c>
      <c r="E96" s="196">
        <v>2093.5648800000004</v>
      </c>
      <c r="F96" s="237">
        <v>942.10419600000023</v>
      </c>
      <c r="G96" s="323" t="s">
        <v>19</v>
      </c>
      <c r="H96" s="46">
        <f>H105</f>
        <v>34.25</v>
      </c>
      <c r="I96" s="47">
        <f>I105</f>
        <v>19</v>
      </c>
      <c r="J96" s="48">
        <f>J105</f>
        <v>11.25</v>
      </c>
      <c r="K96" s="88">
        <f>K105</f>
        <v>66.2</v>
      </c>
    </row>
    <row r="97" spans="1:11" ht="25" customHeight="1">
      <c r="A97" s="39"/>
      <c r="B97" s="65" t="s">
        <v>20</v>
      </c>
      <c r="C97" s="261" t="s">
        <v>23</v>
      </c>
      <c r="D97" s="261" t="s">
        <v>995</v>
      </c>
      <c r="E97" s="196">
        <v>2093.5648800000004</v>
      </c>
      <c r="F97" s="237">
        <v>942.10419600000023</v>
      </c>
      <c r="G97" s="323" t="s">
        <v>19</v>
      </c>
      <c r="H97" s="46" t="e">
        <f>#REF!</f>
        <v>#REF!</v>
      </c>
      <c r="I97" s="47" t="e">
        <f>#REF!</f>
        <v>#REF!</v>
      </c>
      <c r="J97" s="48" t="e">
        <f>#REF!</f>
        <v>#REF!</v>
      </c>
      <c r="K97" s="88" t="e">
        <f>#REF!</f>
        <v>#REF!</v>
      </c>
    </row>
    <row r="98" spans="1:11" ht="25" customHeight="1">
      <c r="A98" s="39"/>
      <c r="B98" s="65"/>
      <c r="C98" s="405" t="s">
        <v>26</v>
      </c>
      <c r="D98" s="405" t="s">
        <v>996</v>
      </c>
      <c r="E98" s="196">
        <v>2093.5648800000004</v>
      </c>
      <c r="F98" s="237">
        <v>942.10419600000023</v>
      </c>
      <c r="G98" s="323" t="s">
        <v>19</v>
      </c>
      <c r="H98" s="46" t="e">
        <f>H97</f>
        <v>#REF!</v>
      </c>
      <c r="I98" s="47" t="e">
        <f>I97</f>
        <v>#REF!</v>
      </c>
      <c r="J98" s="48" t="e">
        <f>J97</f>
        <v>#REF!</v>
      </c>
      <c r="K98" s="88" t="e">
        <f>K97</f>
        <v>#REF!</v>
      </c>
    </row>
    <row r="99" spans="1:11" ht="25" customHeight="1">
      <c r="A99" s="39"/>
      <c r="B99" s="65" t="s">
        <v>997</v>
      </c>
      <c r="C99" s="415" t="s">
        <v>28</v>
      </c>
      <c r="D99" s="415" t="s">
        <v>998</v>
      </c>
      <c r="E99" s="227">
        <v>2366.6385600000008</v>
      </c>
      <c r="F99" s="238">
        <v>1064.9873520000003</v>
      </c>
      <c r="G99" s="323" t="s">
        <v>19</v>
      </c>
      <c r="H99" s="46">
        <f>H106</f>
        <v>34.25</v>
      </c>
      <c r="I99" s="47">
        <f>I106</f>
        <v>19</v>
      </c>
      <c r="J99" s="48">
        <f>J106</f>
        <v>11.25</v>
      </c>
      <c r="K99" s="88">
        <f>K106</f>
        <v>66.2</v>
      </c>
    </row>
    <row r="100" spans="1:11" ht="25" customHeight="1">
      <c r="A100" s="39"/>
      <c r="B100" s="65"/>
      <c r="C100" s="262" t="s">
        <v>30</v>
      </c>
      <c r="D100" s="262" t="s">
        <v>999</v>
      </c>
      <c r="E100" s="227">
        <v>2366.6385600000008</v>
      </c>
      <c r="F100" s="238">
        <v>1064.9873520000003</v>
      </c>
      <c r="G100" s="323" t="s">
        <v>19</v>
      </c>
      <c r="H100" s="46">
        <f>H101</f>
        <v>34.25</v>
      </c>
      <c r="I100" s="47">
        <f>I101</f>
        <v>19</v>
      </c>
      <c r="J100" s="48">
        <f>J101</f>
        <v>11.25</v>
      </c>
      <c r="K100" s="88">
        <f>K101</f>
        <v>66.2</v>
      </c>
    </row>
    <row r="101" spans="1:11" ht="25" customHeight="1">
      <c r="A101" s="39"/>
      <c r="B101" s="65"/>
      <c r="C101" s="262" t="s">
        <v>32</v>
      </c>
      <c r="D101" s="262" t="s">
        <v>1000</v>
      </c>
      <c r="E101" s="227">
        <v>2366.6385600000008</v>
      </c>
      <c r="F101" s="238">
        <v>1064.9873520000003</v>
      </c>
      <c r="G101" s="323" t="s">
        <v>19</v>
      </c>
      <c r="H101" s="46">
        <f>H99</f>
        <v>34.25</v>
      </c>
      <c r="I101" s="47">
        <f>I99</f>
        <v>19</v>
      </c>
      <c r="J101" s="48">
        <f>J99</f>
        <v>11.25</v>
      </c>
      <c r="K101" s="88">
        <f>K99</f>
        <v>66.2</v>
      </c>
    </row>
    <row r="102" spans="1:11" ht="25" customHeight="1">
      <c r="A102" s="39"/>
      <c r="B102" s="65"/>
      <c r="C102" s="262" t="s">
        <v>34</v>
      </c>
      <c r="D102" s="262" t="s">
        <v>1001</v>
      </c>
      <c r="E102" s="227">
        <v>2366.6385600000008</v>
      </c>
      <c r="F102" s="238">
        <v>1064.9873520000003</v>
      </c>
      <c r="G102" s="323" t="s">
        <v>19</v>
      </c>
      <c r="H102" s="46">
        <f>H95</f>
        <v>34.25</v>
      </c>
      <c r="I102" s="47">
        <f>I95</f>
        <v>19</v>
      </c>
      <c r="J102" s="48">
        <f>J95</f>
        <v>11.25</v>
      </c>
      <c r="K102" s="88">
        <f>K95</f>
        <v>66.2</v>
      </c>
    </row>
    <row r="103" spans="1:11" ht="25" customHeight="1">
      <c r="A103" s="39"/>
      <c r="B103" s="65"/>
      <c r="C103" s="298" t="s">
        <v>36</v>
      </c>
      <c r="D103" s="298" t="s">
        <v>1002</v>
      </c>
      <c r="E103" s="227">
        <v>2366.6385600000008</v>
      </c>
      <c r="F103" s="238">
        <v>1064.9873520000003</v>
      </c>
      <c r="G103" s="323" t="s">
        <v>19</v>
      </c>
      <c r="H103" s="46"/>
      <c r="I103" s="47"/>
      <c r="J103" s="48"/>
      <c r="K103" s="88"/>
    </row>
    <row r="104" spans="1:11" ht="25" customHeight="1">
      <c r="A104" s="39"/>
      <c r="B104" s="65"/>
      <c r="C104" s="414" t="s">
        <v>38</v>
      </c>
      <c r="D104" s="414" t="s">
        <v>1003</v>
      </c>
      <c r="E104" s="227">
        <v>2366.6385600000008</v>
      </c>
      <c r="F104" s="238">
        <v>1064.9873520000003</v>
      </c>
      <c r="G104" s="323" t="s">
        <v>19</v>
      </c>
      <c r="H104" s="46"/>
      <c r="I104" s="47"/>
      <c r="J104" s="48"/>
      <c r="K104" s="88"/>
    </row>
    <row r="105" spans="1:11" ht="25" customHeight="1">
      <c r="A105" s="39"/>
      <c r="B105" s="65"/>
      <c r="C105" s="262" t="s">
        <v>40</v>
      </c>
      <c r="D105" s="262" t="s">
        <v>1004</v>
      </c>
      <c r="E105" s="227">
        <v>2366.6385600000008</v>
      </c>
      <c r="F105" s="238">
        <v>1064.9873520000003</v>
      </c>
      <c r="G105" s="323" t="s">
        <v>19</v>
      </c>
      <c r="H105" s="46">
        <f>H100</f>
        <v>34.25</v>
      </c>
      <c r="I105" s="47">
        <f>I100</f>
        <v>19</v>
      </c>
      <c r="J105" s="48">
        <f>J100</f>
        <v>11.25</v>
      </c>
      <c r="K105" s="88">
        <f>K100</f>
        <v>66.2</v>
      </c>
    </row>
    <row r="106" spans="1:11" ht="25" customHeight="1">
      <c r="A106" s="39"/>
      <c r="B106" s="65"/>
      <c r="C106" s="262" t="s">
        <v>42</v>
      </c>
      <c r="D106" s="262" t="s">
        <v>1005</v>
      </c>
      <c r="E106" s="227">
        <v>2366.6385600000008</v>
      </c>
      <c r="F106" s="238">
        <v>1064.9873520000003</v>
      </c>
      <c r="G106" s="323" t="s">
        <v>19</v>
      </c>
      <c r="H106" s="46">
        <f>H102</f>
        <v>34.25</v>
      </c>
      <c r="I106" s="47">
        <f>I102</f>
        <v>19</v>
      </c>
      <c r="J106" s="48">
        <f>J102</f>
        <v>11.25</v>
      </c>
      <c r="K106" s="88">
        <f>K102</f>
        <v>66.2</v>
      </c>
    </row>
    <row r="107" spans="1:11" ht="25" customHeight="1">
      <c r="A107" s="39"/>
      <c r="B107" s="65"/>
      <c r="C107" s="262" t="s">
        <v>44</v>
      </c>
      <c r="D107" s="262" t="s">
        <v>1006</v>
      </c>
      <c r="E107" s="227">
        <v>2366.6385600000008</v>
      </c>
      <c r="F107" s="238">
        <v>1064.9873520000003</v>
      </c>
      <c r="G107" s="323" t="s">
        <v>19</v>
      </c>
      <c r="H107" s="46" t="e">
        <f>H98</f>
        <v>#REF!</v>
      </c>
      <c r="I107" s="47" t="e">
        <f>I98</f>
        <v>#REF!</v>
      </c>
      <c r="J107" s="48" t="e">
        <f>J98</f>
        <v>#REF!</v>
      </c>
      <c r="K107" s="88" t="e">
        <f>K98</f>
        <v>#REF!</v>
      </c>
    </row>
    <row r="108" spans="1:11" ht="25" customHeight="1">
      <c r="A108" s="39"/>
      <c r="B108" s="65"/>
      <c r="C108" s="263" t="s">
        <v>46</v>
      </c>
      <c r="D108" s="263" t="s">
        <v>1007</v>
      </c>
      <c r="E108" s="227">
        <v>2366.6385600000008</v>
      </c>
      <c r="F108" s="238">
        <v>1064.9873520000003</v>
      </c>
      <c r="G108" s="323" t="s">
        <v>19</v>
      </c>
      <c r="H108" s="46" t="e">
        <f t="shared" ref="H108:K113" si="11">H107</f>
        <v>#REF!</v>
      </c>
      <c r="I108" s="47" t="e">
        <f t="shared" si="11"/>
        <v>#REF!</v>
      </c>
      <c r="J108" s="48" t="e">
        <f t="shared" si="11"/>
        <v>#REF!</v>
      </c>
      <c r="K108" s="88" t="e">
        <f t="shared" si="11"/>
        <v>#REF!</v>
      </c>
    </row>
    <row r="109" spans="1:11" ht="25" customHeight="1">
      <c r="A109" s="39"/>
      <c r="B109" s="65"/>
      <c r="C109" s="263" t="s">
        <v>48</v>
      </c>
      <c r="D109" s="263" t="s">
        <v>1008</v>
      </c>
      <c r="E109" s="227">
        <v>2366.6385600000008</v>
      </c>
      <c r="F109" s="238">
        <v>1064.9873520000003</v>
      </c>
      <c r="G109" s="323" t="s">
        <v>19</v>
      </c>
      <c r="H109" s="46" t="e">
        <f t="shared" si="11"/>
        <v>#REF!</v>
      </c>
      <c r="I109" s="47" t="e">
        <f t="shared" si="11"/>
        <v>#REF!</v>
      </c>
      <c r="J109" s="48" t="e">
        <f t="shared" si="11"/>
        <v>#REF!</v>
      </c>
      <c r="K109" s="88" t="e">
        <f t="shared" si="11"/>
        <v>#REF!</v>
      </c>
    </row>
    <row r="110" spans="1:11" ht="25" customHeight="1">
      <c r="A110" s="39"/>
      <c r="B110" s="65"/>
      <c r="C110" s="263" t="s">
        <v>50</v>
      </c>
      <c r="D110" s="263" t="s">
        <v>1009</v>
      </c>
      <c r="E110" s="227">
        <v>2366.6385600000008</v>
      </c>
      <c r="F110" s="238">
        <v>1064.9873520000003</v>
      </c>
      <c r="G110" s="323" t="s">
        <v>19</v>
      </c>
      <c r="H110" s="46" t="e">
        <f t="shared" si="11"/>
        <v>#REF!</v>
      </c>
      <c r="I110" s="47" t="e">
        <f t="shared" si="11"/>
        <v>#REF!</v>
      </c>
      <c r="J110" s="48" t="e">
        <f t="shared" si="11"/>
        <v>#REF!</v>
      </c>
      <c r="K110" s="88" t="e">
        <f t="shared" si="11"/>
        <v>#REF!</v>
      </c>
    </row>
    <row r="111" spans="1:11" ht="25" customHeight="1">
      <c r="A111" s="39"/>
      <c r="B111" s="65"/>
      <c r="C111" s="263" t="s">
        <v>52</v>
      </c>
      <c r="D111" s="263" t="s">
        <v>1010</v>
      </c>
      <c r="E111" s="227">
        <v>2366.6385600000008</v>
      </c>
      <c r="F111" s="238">
        <v>1064.9873520000003</v>
      </c>
      <c r="G111" s="323" t="s">
        <v>19</v>
      </c>
      <c r="H111" s="46" t="e">
        <f t="shared" si="11"/>
        <v>#REF!</v>
      </c>
      <c r="I111" s="47" t="e">
        <f t="shared" si="11"/>
        <v>#REF!</v>
      </c>
      <c r="J111" s="48" t="e">
        <f t="shared" si="11"/>
        <v>#REF!</v>
      </c>
      <c r="K111" s="88" t="e">
        <f t="shared" si="11"/>
        <v>#REF!</v>
      </c>
    </row>
    <row r="112" spans="1:11" ht="25" customHeight="1">
      <c r="A112" s="39"/>
      <c r="B112" s="65"/>
      <c r="C112" s="263" t="s">
        <v>54</v>
      </c>
      <c r="D112" s="263" t="s">
        <v>1011</v>
      </c>
      <c r="E112" s="227">
        <v>2366.6385600000008</v>
      </c>
      <c r="F112" s="238">
        <v>1064.9873520000003</v>
      </c>
      <c r="G112" s="323" t="s">
        <v>19</v>
      </c>
      <c r="H112" s="46" t="e">
        <f t="shared" si="11"/>
        <v>#REF!</v>
      </c>
      <c r="I112" s="47" t="e">
        <f t="shared" si="11"/>
        <v>#REF!</v>
      </c>
      <c r="J112" s="48" t="e">
        <f t="shared" si="11"/>
        <v>#REF!</v>
      </c>
      <c r="K112" s="88" t="e">
        <f t="shared" si="11"/>
        <v>#REF!</v>
      </c>
    </row>
    <row r="113" spans="1:11" ht="25" customHeight="1">
      <c r="A113" s="39"/>
      <c r="B113" s="65"/>
      <c r="C113" s="263" t="s">
        <v>56</v>
      </c>
      <c r="D113" s="263" t="s">
        <v>1012</v>
      </c>
      <c r="E113" s="227">
        <v>2366.6385600000008</v>
      </c>
      <c r="F113" s="238">
        <v>1064.9873520000003</v>
      </c>
      <c r="G113" s="323" t="s">
        <v>19</v>
      </c>
      <c r="H113" s="46" t="e">
        <f t="shared" si="11"/>
        <v>#REF!</v>
      </c>
      <c r="I113" s="47" t="e">
        <f t="shared" si="11"/>
        <v>#REF!</v>
      </c>
      <c r="J113" s="48" t="e">
        <f t="shared" si="11"/>
        <v>#REF!</v>
      </c>
      <c r="K113" s="88" t="e">
        <f t="shared" si="11"/>
        <v>#REF!</v>
      </c>
    </row>
    <row r="114" spans="1:11" ht="25" customHeight="1">
      <c r="A114" s="39"/>
      <c r="B114" s="65"/>
      <c r="C114" s="262" t="s">
        <v>58</v>
      </c>
      <c r="D114" s="262" t="s">
        <v>59</v>
      </c>
      <c r="E114" s="227">
        <v>2366.6385600000008</v>
      </c>
      <c r="F114" s="238">
        <v>1064.9873520000003</v>
      </c>
      <c r="G114" s="323" t="s">
        <v>19</v>
      </c>
      <c r="H114" s="101"/>
      <c r="I114" s="78"/>
      <c r="J114" s="79"/>
      <c r="K114" s="102"/>
    </row>
    <row r="115" spans="1:11" ht="25" customHeight="1">
      <c r="A115" s="39"/>
      <c r="B115" s="65"/>
      <c r="C115" s="264" t="s">
        <v>60</v>
      </c>
      <c r="D115" s="264" t="s">
        <v>59</v>
      </c>
      <c r="E115" s="266">
        <v>2730.7368000000006</v>
      </c>
      <c r="F115" s="269">
        <v>1228.8315600000003</v>
      </c>
      <c r="G115" s="323" t="s">
        <v>19</v>
      </c>
      <c r="H115" s="46" t="e">
        <f>H107</f>
        <v>#REF!</v>
      </c>
      <c r="I115" s="47" t="e">
        <f>I107</f>
        <v>#REF!</v>
      </c>
      <c r="J115" s="48" t="e">
        <f>J107</f>
        <v>#REF!</v>
      </c>
      <c r="K115" s="88" t="e">
        <f>K107</f>
        <v>#REF!</v>
      </c>
    </row>
    <row r="116" spans="1:11" ht="25" customHeight="1" thickBot="1">
      <c r="A116" s="50"/>
      <c r="B116" s="135"/>
      <c r="C116" s="265" t="s">
        <v>62</v>
      </c>
      <c r="D116" s="265"/>
      <c r="E116" s="268">
        <v>2730.7368000000006</v>
      </c>
      <c r="F116" s="270">
        <v>1228.8315600000003</v>
      </c>
      <c r="G116" s="324" t="s">
        <v>19</v>
      </c>
      <c r="H116" s="85" t="e">
        <f>H115</f>
        <v>#REF!</v>
      </c>
      <c r="I116" s="82" t="e">
        <f>I115</f>
        <v>#REF!</v>
      </c>
      <c r="J116" s="83" t="e">
        <f>J115</f>
        <v>#REF!</v>
      </c>
      <c r="K116" s="89" t="e">
        <f>K115</f>
        <v>#REF!</v>
      </c>
    </row>
    <row r="117" spans="1:11" ht="25" customHeight="1">
      <c r="A117" s="27"/>
      <c r="B117" s="168" t="s">
        <v>1013</v>
      </c>
      <c r="C117" s="260" t="s">
        <v>17</v>
      </c>
      <c r="D117" s="260" t="s">
        <v>1014</v>
      </c>
      <c r="E117" s="194">
        <v>1714.9968000000001</v>
      </c>
      <c r="F117" s="236">
        <v>771.74856000000011</v>
      </c>
      <c r="G117" s="325" t="s">
        <v>19</v>
      </c>
      <c r="H117" s="30">
        <v>29.75</v>
      </c>
      <c r="I117" s="31">
        <v>17</v>
      </c>
      <c r="J117" s="32">
        <v>11.25</v>
      </c>
      <c r="K117" s="87">
        <v>44.1</v>
      </c>
    </row>
    <row r="118" spans="1:11" ht="25" customHeight="1">
      <c r="A118" s="39"/>
      <c r="B118" s="65" t="s">
        <v>993</v>
      </c>
      <c r="C118" s="261" t="s">
        <v>21</v>
      </c>
      <c r="D118" s="261" t="s">
        <v>1015</v>
      </c>
      <c r="E118" s="196">
        <v>1972.24632</v>
      </c>
      <c r="F118" s="237">
        <v>887.51084400000002</v>
      </c>
      <c r="G118" s="323" t="s">
        <v>19</v>
      </c>
      <c r="H118" s="46">
        <f>H127</f>
        <v>29.75</v>
      </c>
      <c r="I118" s="47">
        <f>I127</f>
        <v>17</v>
      </c>
      <c r="J118" s="48">
        <f>J127</f>
        <v>11.25</v>
      </c>
      <c r="K118" s="88">
        <f>K127</f>
        <v>44.1</v>
      </c>
    </row>
    <row r="119" spans="1:11" ht="25" customHeight="1">
      <c r="A119" s="39"/>
      <c r="B119" s="65" t="s">
        <v>20</v>
      </c>
      <c r="C119" s="261" t="s">
        <v>23</v>
      </c>
      <c r="D119" s="261" t="s">
        <v>1016</v>
      </c>
      <c r="E119" s="196">
        <v>1972.24632</v>
      </c>
      <c r="F119" s="237">
        <v>887.51084400000002</v>
      </c>
      <c r="G119" s="323" t="s">
        <v>19</v>
      </c>
      <c r="H119" s="46" t="e">
        <f>#REF!</f>
        <v>#REF!</v>
      </c>
      <c r="I119" s="47" t="e">
        <f>#REF!</f>
        <v>#REF!</v>
      </c>
      <c r="J119" s="48" t="e">
        <f>#REF!</f>
        <v>#REF!</v>
      </c>
      <c r="K119" s="88" t="e">
        <f>#REF!</f>
        <v>#REF!</v>
      </c>
    </row>
    <row r="120" spans="1:11" ht="25" customHeight="1">
      <c r="A120" s="39"/>
      <c r="B120" s="65"/>
      <c r="C120" s="405" t="s">
        <v>26</v>
      </c>
      <c r="D120" s="405" t="s">
        <v>1017</v>
      </c>
      <c r="E120" s="196">
        <v>1972.24632</v>
      </c>
      <c r="F120" s="237">
        <v>887.51084400000002</v>
      </c>
      <c r="G120" s="323" t="s">
        <v>19</v>
      </c>
      <c r="H120" s="46" t="e">
        <f>H119</f>
        <v>#REF!</v>
      </c>
      <c r="I120" s="47" t="e">
        <f>I119</f>
        <v>#REF!</v>
      </c>
      <c r="J120" s="48" t="e">
        <f>J119</f>
        <v>#REF!</v>
      </c>
      <c r="K120" s="88" t="e">
        <f>K119</f>
        <v>#REF!</v>
      </c>
    </row>
    <row r="121" spans="1:11" ht="25" customHeight="1">
      <c r="A121" s="39"/>
      <c r="B121" s="65" t="s">
        <v>1018</v>
      </c>
      <c r="C121" s="415" t="s">
        <v>28</v>
      </c>
      <c r="D121" s="415" t="s">
        <v>1019</v>
      </c>
      <c r="E121" s="227">
        <v>2229.49584</v>
      </c>
      <c r="F121" s="238">
        <v>1003.273128</v>
      </c>
      <c r="G121" s="323" t="s">
        <v>19</v>
      </c>
      <c r="H121" s="46">
        <f>H128</f>
        <v>29.75</v>
      </c>
      <c r="I121" s="47">
        <f>I128</f>
        <v>17</v>
      </c>
      <c r="J121" s="48">
        <f>J128</f>
        <v>11.25</v>
      </c>
      <c r="K121" s="88">
        <f>K128</f>
        <v>44.1</v>
      </c>
    </row>
    <row r="122" spans="1:11" ht="25" customHeight="1">
      <c r="A122" s="39"/>
      <c r="B122" s="65"/>
      <c r="C122" s="262" t="s">
        <v>30</v>
      </c>
      <c r="D122" s="262" t="s">
        <v>1020</v>
      </c>
      <c r="E122" s="227">
        <v>2229.49584</v>
      </c>
      <c r="F122" s="238">
        <v>1003.273128</v>
      </c>
      <c r="G122" s="323" t="s">
        <v>19</v>
      </c>
      <c r="H122" s="46">
        <f>H123</f>
        <v>29.75</v>
      </c>
      <c r="I122" s="47">
        <f>I123</f>
        <v>17</v>
      </c>
      <c r="J122" s="48">
        <f>J123</f>
        <v>11.25</v>
      </c>
      <c r="K122" s="88">
        <f>K123</f>
        <v>44.1</v>
      </c>
    </row>
    <row r="123" spans="1:11" ht="25" customHeight="1">
      <c r="A123" s="39"/>
      <c r="B123" s="65"/>
      <c r="C123" s="262" t="s">
        <v>32</v>
      </c>
      <c r="D123" s="262" t="s">
        <v>1021</v>
      </c>
      <c r="E123" s="227">
        <v>2229.49584</v>
      </c>
      <c r="F123" s="238">
        <v>1003.273128</v>
      </c>
      <c r="G123" s="323" t="s">
        <v>19</v>
      </c>
      <c r="H123" s="46">
        <f>H121</f>
        <v>29.75</v>
      </c>
      <c r="I123" s="47">
        <f>I121</f>
        <v>17</v>
      </c>
      <c r="J123" s="48">
        <f>J121</f>
        <v>11.25</v>
      </c>
      <c r="K123" s="88">
        <f>K121</f>
        <v>44.1</v>
      </c>
    </row>
    <row r="124" spans="1:11" ht="25" customHeight="1">
      <c r="A124" s="39"/>
      <c r="B124" s="65"/>
      <c r="C124" s="262" t="s">
        <v>34</v>
      </c>
      <c r="D124" s="262" t="s">
        <v>1022</v>
      </c>
      <c r="E124" s="227">
        <v>2229.49584</v>
      </c>
      <c r="F124" s="238">
        <v>1003.273128</v>
      </c>
      <c r="G124" s="323" t="s">
        <v>19</v>
      </c>
      <c r="H124" s="46">
        <f>H117</f>
        <v>29.75</v>
      </c>
      <c r="I124" s="47">
        <f>I117</f>
        <v>17</v>
      </c>
      <c r="J124" s="48">
        <f>J117</f>
        <v>11.25</v>
      </c>
      <c r="K124" s="88">
        <f>K117</f>
        <v>44.1</v>
      </c>
    </row>
    <row r="125" spans="1:11" ht="25" customHeight="1">
      <c r="A125" s="39"/>
      <c r="B125" s="65"/>
      <c r="C125" s="298" t="s">
        <v>36</v>
      </c>
      <c r="D125" s="298" t="s">
        <v>1023</v>
      </c>
      <c r="E125" s="227">
        <v>2229.49584</v>
      </c>
      <c r="F125" s="238">
        <v>1003.273128</v>
      </c>
      <c r="G125" s="323" t="s">
        <v>19</v>
      </c>
      <c r="H125" s="46"/>
      <c r="I125" s="47"/>
      <c r="J125" s="48"/>
      <c r="K125" s="88"/>
    </row>
    <row r="126" spans="1:11" ht="25" customHeight="1">
      <c r="A126" s="39"/>
      <c r="B126" s="65"/>
      <c r="C126" s="414" t="s">
        <v>38</v>
      </c>
      <c r="D126" s="414" t="s">
        <v>1024</v>
      </c>
      <c r="E126" s="227">
        <v>2229.49584</v>
      </c>
      <c r="F126" s="238">
        <v>1003.273128</v>
      </c>
      <c r="G126" s="323" t="s">
        <v>19</v>
      </c>
      <c r="H126" s="46"/>
      <c r="I126" s="47"/>
      <c r="J126" s="48"/>
      <c r="K126" s="88"/>
    </row>
    <row r="127" spans="1:11" ht="25" customHeight="1">
      <c r="A127" s="39"/>
      <c r="B127" s="65"/>
      <c r="C127" s="262" t="s">
        <v>40</v>
      </c>
      <c r="D127" s="262" t="s">
        <v>1025</v>
      </c>
      <c r="E127" s="227">
        <v>2229.49584</v>
      </c>
      <c r="F127" s="238">
        <v>1003.273128</v>
      </c>
      <c r="G127" s="323" t="s">
        <v>19</v>
      </c>
      <c r="H127" s="46">
        <f>H122</f>
        <v>29.75</v>
      </c>
      <c r="I127" s="47">
        <f>I122</f>
        <v>17</v>
      </c>
      <c r="J127" s="48">
        <f>J122</f>
        <v>11.25</v>
      </c>
      <c r="K127" s="88">
        <f>K122</f>
        <v>44.1</v>
      </c>
    </row>
    <row r="128" spans="1:11" ht="25" customHeight="1">
      <c r="A128" s="39"/>
      <c r="B128" s="65"/>
      <c r="C128" s="262" t="s">
        <v>42</v>
      </c>
      <c r="D128" s="262" t="s">
        <v>1026</v>
      </c>
      <c r="E128" s="227">
        <v>2229.49584</v>
      </c>
      <c r="F128" s="238">
        <v>1003.273128</v>
      </c>
      <c r="G128" s="323" t="s">
        <v>19</v>
      </c>
      <c r="H128" s="46">
        <f>H124</f>
        <v>29.75</v>
      </c>
      <c r="I128" s="47">
        <f>I124</f>
        <v>17</v>
      </c>
      <c r="J128" s="48">
        <f>J124</f>
        <v>11.25</v>
      </c>
      <c r="K128" s="88">
        <f>K124</f>
        <v>44.1</v>
      </c>
    </row>
    <row r="129" spans="1:11" ht="25" customHeight="1">
      <c r="A129" s="39"/>
      <c r="B129" s="65"/>
      <c r="C129" s="262" t="s">
        <v>44</v>
      </c>
      <c r="D129" s="262" t="s">
        <v>1027</v>
      </c>
      <c r="E129" s="227">
        <v>2229.49584</v>
      </c>
      <c r="F129" s="238">
        <v>1003.273128</v>
      </c>
      <c r="G129" s="323" t="s">
        <v>19</v>
      </c>
      <c r="H129" s="46" t="e">
        <f>H120</f>
        <v>#REF!</v>
      </c>
      <c r="I129" s="47" t="e">
        <f>I120</f>
        <v>#REF!</v>
      </c>
      <c r="J129" s="48" t="e">
        <f>J120</f>
        <v>#REF!</v>
      </c>
      <c r="K129" s="88" t="e">
        <f>K120</f>
        <v>#REF!</v>
      </c>
    </row>
    <row r="130" spans="1:11" ht="25" customHeight="1">
      <c r="A130" s="39"/>
      <c r="B130" s="65"/>
      <c r="C130" s="263" t="s">
        <v>46</v>
      </c>
      <c r="D130" s="263" t="s">
        <v>1028</v>
      </c>
      <c r="E130" s="227">
        <v>2229.49584</v>
      </c>
      <c r="F130" s="238">
        <v>1003.273128</v>
      </c>
      <c r="G130" s="323" t="s">
        <v>19</v>
      </c>
      <c r="H130" s="46" t="e">
        <f t="shared" ref="H130:K135" si="12">H129</f>
        <v>#REF!</v>
      </c>
      <c r="I130" s="47" t="e">
        <f t="shared" si="12"/>
        <v>#REF!</v>
      </c>
      <c r="J130" s="48" t="e">
        <f t="shared" si="12"/>
        <v>#REF!</v>
      </c>
      <c r="K130" s="88" t="e">
        <f t="shared" si="12"/>
        <v>#REF!</v>
      </c>
    </row>
    <row r="131" spans="1:11" ht="25" customHeight="1">
      <c r="A131" s="39"/>
      <c r="B131" s="65"/>
      <c r="C131" s="263" t="s">
        <v>48</v>
      </c>
      <c r="D131" s="263" t="s">
        <v>1029</v>
      </c>
      <c r="E131" s="227">
        <v>2229.49584</v>
      </c>
      <c r="F131" s="238">
        <v>1003.273128</v>
      </c>
      <c r="G131" s="323" t="s">
        <v>19</v>
      </c>
      <c r="H131" s="46" t="e">
        <f t="shared" si="12"/>
        <v>#REF!</v>
      </c>
      <c r="I131" s="47" t="e">
        <f t="shared" si="12"/>
        <v>#REF!</v>
      </c>
      <c r="J131" s="48" t="e">
        <f t="shared" si="12"/>
        <v>#REF!</v>
      </c>
      <c r="K131" s="88" t="e">
        <f t="shared" si="12"/>
        <v>#REF!</v>
      </c>
    </row>
    <row r="132" spans="1:11" ht="25" customHeight="1">
      <c r="A132" s="39"/>
      <c r="B132" s="65"/>
      <c r="C132" s="263" t="s">
        <v>50</v>
      </c>
      <c r="D132" s="263" t="s">
        <v>1030</v>
      </c>
      <c r="E132" s="227">
        <v>2229.49584</v>
      </c>
      <c r="F132" s="238">
        <v>1003.273128</v>
      </c>
      <c r="G132" s="323" t="s">
        <v>19</v>
      </c>
      <c r="H132" s="46" t="e">
        <f t="shared" si="12"/>
        <v>#REF!</v>
      </c>
      <c r="I132" s="47" t="e">
        <f t="shared" si="12"/>
        <v>#REF!</v>
      </c>
      <c r="J132" s="48" t="e">
        <f t="shared" si="12"/>
        <v>#REF!</v>
      </c>
      <c r="K132" s="88" t="e">
        <f t="shared" si="12"/>
        <v>#REF!</v>
      </c>
    </row>
    <row r="133" spans="1:11" ht="25" customHeight="1">
      <c r="A133" s="39"/>
      <c r="B133" s="65"/>
      <c r="C133" s="263" t="s">
        <v>52</v>
      </c>
      <c r="D133" s="263" t="s">
        <v>1031</v>
      </c>
      <c r="E133" s="227">
        <v>2229.49584</v>
      </c>
      <c r="F133" s="238">
        <v>1003.273128</v>
      </c>
      <c r="G133" s="323" t="s">
        <v>19</v>
      </c>
      <c r="H133" s="46" t="e">
        <f t="shared" si="12"/>
        <v>#REF!</v>
      </c>
      <c r="I133" s="47" t="e">
        <f t="shared" si="12"/>
        <v>#REF!</v>
      </c>
      <c r="J133" s="48" t="e">
        <f t="shared" si="12"/>
        <v>#REF!</v>
      </c>
      <c r="K133" s="88" t="e">
        <f t="shared" si="12"/>
        <v>#REF!</v>
      </c>
    </row>
    <row r="134" spans="1:11" ht="25" customHeight="1">
      <c r="A134" s="39"/>
      <c r="B134" s="65"/>
      <c r="C134" s="263" t="s">
        <v>54</v>
      </c>
      <c r="D134" s="263" t="s">
        <v>1032</v>
      </c>
      <c r="E134" s="227">
        <v>2229.49584</v>
      </c>
      <c r="F134" s="238">
        <v>1003.273128</v>
      </c>
      <c r="G134" s="323" t="s">
        <v>19</v>
      </c>
      <c r="H134" s="46" t="e">
        <f t="shared" si="12"/>
        <v>#REF!</v>
      </c>
      <c r="I134" s="47" t="e">
        <f t="shared" si="12"/>
        <v>#REF!</v>
      </c>
      <c r="J134" s="48" t="e">
        <f t="shared" si="12"/>
        <v>#REF!</v>
      </c>
      <c r="K134" s="88" t="e">
        <f t="shared" si="12"/>
        <v>#REF!</v>
      </c>
    </row>
    <row r="135" spans="1:11" ht="25" customHeight="1">
      <c r="A135" s="39"/>
      <c r="B135" s="65"/>
      <c r="C135" s="263" t="s">
        <v>56</v>
      </c>
      <c r="D135" s="263" t="s">
        <v>1033</v>
      </c>
      <c r="E135" s="227">
        <v>2229.49584</v>
      </c>
      <c r="F135" s="238">
        <v>1003.273128</v>
      </c>
      <c r="G135" s="323" t="s">
        <v>19</v>
      </c>
      <c r="H135" s="46" t="e">
        <f t="shared" si="12"/>
        <v>#REF!</v>
      </c>
      <c r="I135" s="47" t="e">
        <f t="shared" si="12"/>
        <v>#REF!</v>
      </c>
      <c r="J135" s="48" t="e">
        <f t="shared" si="12"/>
        <v>#REF!</v>
      </c>
      <c r="K135" s="88" t="e">
        <f t="shared" si="12"/>
        <v>#REF!</v>
      </c>
    </row>
    <row r="136" spans="1:11" ht="25" customHeight="1">
      <c r="A136" s="39"/>
      <c r="B136" s="65"/>
      <c r="C136" s="262" t="s">
        <v>58</v>
      </c>
      <c r="D136" s="262" t="s">
        <v>59</v>
      </c>
      <c r="E136" s="227">
        <v>2229.49584</v>
      </c>
      <c r="F136" s="238">
        <v>1003.273128</v>
      </c>
      <c r="G136" s="323" t="s">
        <v>19</v>
      </c>
      <c r="H136" s="101"/>
      <c r="I136" s="78"/>
      <c r="J136" s="79"/>
      <c r="K136" s="102"/>
    </row>
    <row r="137" spans="1:11" ht="25" customHeight="1">
      <c r="A137" s="39"/>
      <c r="B137" s="65"/>
      <c r="C137" s="264" t="s">
        <v>60</v>
      </c>
      <c r="D137" s="264" t="s">
        <v>59</v>
      </c>
      <c r="E137" s="266">
        <v>2572.4952000000003</v>
      </c>
      <c r="F137" s="269">
        <v>1157.6228400000002</v>
      </c>
      <c r="G137" s="323" t="s">
        <v>19</v>
      </c>
      <c r="H137" s="46" t="e">
        <f>H129</f>
        <v>#REF!</v>
      </c>
      <c r="I137" s="47" t="e">
        <f>I129</f>
        <v>#REF!</v>
      </c>
      <c r="J137" s="48" t="e">
        <f>J129</f>
        <v>#REF!</v>
      </c>
      <c r="K137" s="88" t="e">
        <f>K129</f>
        <v>#REF!</v>
      </c>
    </row>
    <row r="138" spans="1:11" ht="25" customHeight="1" thickBot="1">
      <c r="A138" s="50"/>
      <c r="B138" s="135"/>
      <c r="C138" s="265" t="s">
        <v>62</v>
      </c>
      <c r="D138" s="265"/>
      <c r="E138" s="268">
        <v>2572.4952000000003</v>
      </c>
      <c r="F138" s="270">
        <v>1157.6228400000002</v>
      </c>
      <c r="G138" s="324" t="s">
        <v>19</v>
      </c>
      <c r="H138" s="85" t="e">
        <f>H137</f>
        <v>#REF!</v>
      </c>
      <c r="I138" s="82" t="e">
        <f>I137</f>
        <v>#REF!</v>
      </c>
      <c r="J138" s="83" t="e">
        <f>J137</f>
        <v>#REF!</v>
      </c>
      <c r="K138" s="89" t="e">
        <f>K137</f>
        <v>#REF!</v>
      </c>
    </row>
    <row r="139" spans="1:11" ht="25" customHeight="1">
      <c r="A139" s="115"/>
      <c r="B139" s="168" t="s">
        <v>1034</v>
      </c>
      <c r="C139" s="260" t="s">
        <v>17</v>
      </c>
      <c r="D139" s="260" t="s">
        <v>1035</v>
      </c>
      <c r="E139" s="194">
        <v>1570.5360000000001</v>
      </c>
      <c r="F139" s="236">
        <v>706.74120000000005</v>
      </c>
      <c r="G139" s="323" t="s">
        <v>65</v>
      </c>
      <c r="H139" s="63">
        <v>26.8</v>
      </c>
      <c r="I139" s="60">
        <v>17.399999999999999</v>
      </c>
      <c r="J139" s="61">
        <v>11.1</v>
      </c>
      <c r="K139" s="64">
        <v>51</v>
      </c>
    </row>
    <row r="140" spans="1:11" ht="25" customHeight="1">
      <c r="A140" s="117"/>
      <c r="B140" s="65" t="s">
        <v>20</v>
      </c>
      <c r="C140" s="261" t="s">
        <v>21</v>
      </c>
      <c r="D140" s="261" t="s">
        <v>1036</v>
      </c>
      <c r="E140" s="196">
        <v>1806.1163999999999</v>
      </c>
      <c r="F140" s="237">
        <v>812.75238000000002</v>
      </c>
      <c r="G140" s="323" t="s">
        <v>19</v>
      </c>
      <c r="H140" s="46">
        <f>H149</f>
        <v>26.8</v>
      </c>
      <c r="I140" s="47">
        <f>I149</f>
        <v>17.399999999999999</v>
      </c>
      <c r="J140" s="48">
        <f>J149</f>
        <v>11.1</v>
      </c>
      <c r="K140" s="75">
        <f>K149</f>
        <v>51</v>
      </c>
    </row>
    <row r="141" spans="1:11" ht="25" customHeight="1">
      <c r="A141" s="117"/>
      <c r="B141" s="65"/>
      <c r="C141" s="261" t="s">
        <v>23</v>
      </c>
      <c r="D141" s="261" t="s">
        <v>1037</v>
      </c>
      <c r="E141" s="196">
        <v>1806.1163999999999</v>
      </c>
      <c r="F141" s="237">
        <v>812.75238000000002</v>
      </c>
      <c r="G141" s="323" t="s">
        <v>19</v>
      </c>
      <c r="H141" s="46" t="e">
        <f>#REF!</f>
        <v>#REF!</v>
      </c>
      <c r="I141" s="47" t="e">
        <f>#REF!</f>
        <v>#REF!</v>
      </c>
      <c r="J141" s="48" t="e">
        <f>#REF!</f>
        <v>#REF!</v>
      </c>
      <c r="K141" s="75" t="e">
        <f>#REF!</f>
        <v>#REF!</v>
      </c>
    </row>
    <row r="142" spans="1:11" ht="25" customHeight="1">
      <c r="A142" s="117"/>
      <c r="B142" s="65" t="s">
        <v>1038</v>
      </c>
      <c r="C142" s="405" t="s">
        <v>26</v>
      </c>
      <c r="D142" s="405" t="s">
        <v>1039</v>
      </c>
      <c r="E142" s="196">
        <v>1806.1163999999999</v>
      </c>
      <c r="F142" s="237">
        <v>812.75238000000002</v>
      </c>
      <c r="G142" s="323" t="s">
        <v>19</v>
      </c>
      <c r="H142" s="46" t="e">
        <f t="shared" ref="H142:K142" si="13">H141</f>
        <v>#REF!</v>
      </c>
      <c r="I142" s="47" t="e">
        <f t="shared" si="13"/>
        <v>#REF!</v>
      </c>
      <c r="J142" s="48" t="e">
        <f t="shared" si="13"/>
        <v>#REF!</v>
      </c>
      <c r="K142" s="75" t="e">
        <f t="shared" si="13"/>
        <v>#REF!</v>
      </c>
    </row>
    <row r="143" spans="1:11" ht="25" customHeight="1">
      <c r="A143" s="117"/>
      <c r="B143" s="65"/>
      <c r="C143" s="415" t="s">
        <v>28</v>
      </c>
      <c r="D143" s="415" t="s">
        <v>1040</v>
      </c>
      <c r="E143" s="227">
        <v>2041.6968000000002</v>
      </c>
      <c r="F143" s="238">
        <v>918.7635600000001</v>
      </c>
      <c r="G143" s="323" t="s">
        <v>19</v>
      </c>
      <c r="H143" s="46">
        <f>H150</f>
        <v>26.8</v>
      </c>
      <c r="I143" s="47">
        <f>I150</f>
        <v>17.399999999999999</v>
      </c>
      <c r="J143" s="48">
        <f>J150</f>
        <v>11.1</v>
      </c>
      <c r="K143" s="75">
        <f>K150</f>
        <v>51</v>
      </c>
    </row>
    <row r="144" spans="1:11" ht="25" customHeight="1">
      <c r="A144" s="117"/>
      <c r="B144" s="65"/>
      <c r="C144" s="262" t="s">
        <v>30</v>
      </c>
      <c r="D144" s="262" t="s">
        <v>1041</v>
      </c>
      <c r="E144" s="227">
        <v>2041.6968000000002</v>
      </c>
      <c r="F144" s="238">
        <v>918.7635600000001</v>
      </c>
      <c r="G144" s="323" t="s">
        <v>19</v>
      </c>
      <c r="H144" s="46">
        <f>H145</f>
        <v>26.8</v>
      </c>
      <c r="I144" s="47">
        <f>I145</f>
        <v>17.399999999999999</v>
      </c>
      <c r="J144" s="48">
        <f>J145</f>
        <v>11.1</v>
      </c>
      <c r="K144" s="75">
        <f>K145</f>
        <v>51</v>
      </c>
    </row>
    <row r="145" spans="1:11" ht="25" customHeight="1">
      <c r="A145" s="117"/>
      <c r="B145" s="65"/>
      <c r="C145" s="262" t="s">
        <v>32</v>
      </c>
      <c r="D145" s="262" t="s">
        <v>1042</v>
      </c>
      <c r="E145" s="227">
        <v>2041.6968000000002</v>
      </c>
      <c r="F145" s="238">
        <v>918.7635600000001</v>
      </c>
      <c r="G145" s="323" t="s">
        <v>19</v>
      </c>
      <c r="H145" s="46">
        <f t="shared" ref="H145:K145" si="14">H143</f>
        <v>26.8</v>
      </c>
      <c r="I145" s="47">
        <f t="shared" si="14"/>
        <v>17.399999999999999</v>
      </c>
      <c r="J145" s="48">
        <f t="shared" si="14"/>
        <v>11.1</v>
      </c>
      <c r="K145" s="75">
        <f t="shared" si="14"/>
        <v>51</v>
      </c>
    </row>
    <row r="146" spans="1:11" ht="25" customHeight="1">
      <c r="A146" s="117"/>
      <c r="B146" s="65"/>
      <c r="C146" s="262" t="s">
        <v>34</v>
      </c>
      <c r="D146" s="262" t="s">
        <v>1043</v>
      </c>
      <c r="E146" s="227">
        <v>2041.6968000000002</v>
      </c>
      <c r="F146" s="238">
        <v>918.7635600000001</v>
      </c>
      <c r="G146" s="323" t="s">
        <v>19</v>
      </c>
      <c r="H146" s="71">
        <f>H139</f>
        <v>26.8</v>
      </c>
      <c r="I146" s="68">
        <f>I139</f>
        <v>17.399999999999999</v>
      </c>
      <c r="J146" s="69">
        <f>J139</f>
        <v>11.1</v>
      </c>
      <c r="K146" s="72">
        <f>K139</f>
        <v>51</v>
      </c>
    </row>
    <row r="147" spans="1:11" ht="25" customHeight="1">
      <c r="A147" s="117"/>
      <c r="B147" s="65"/>
      <c r="C147" s="298" t="s">
        <v>36</v>
      </c>
      <c r="D147" s="298" t="s">
        <v>1044</v>
      </c>
      <c r="E147" s="227">
        <v>2041.6968000000002</v>
      </c>
      <c r="F147" s="238">
        <v>918.7635600000001</v>
      </c>
      <c r="G147" s="323" t="s">
        <v>19</v>
      </c>
      <c r="H147" s="71"/>
      <c r="I147" s="68"/>
      <c r="J147" s="69"/>
      <c r="K147" s="72"/>
    </row>
    <row r="148" spans="1:11" ht="25" customHeight="1">
      <c r="A148" s="117"/>
      <c r="B148" s="65"/>
      <c r="C148" s="414" t="s">
        <v>38</v>
      </c>
      <c r="D148" s="414" t="s">
        <v>1045</v>
      </c>
      <c r="E148" s="227">
        <v>2041.6968000000002</v>
      </c>
      <c r="F148" s="238">
        <v>918.7635600000001</v>
      </c>
      <c r="G148" s="323" t="s">
        <v>19</v>
      </c>
      <c r="H148" s="71"/>
      <c r="I148" s="68"/>
      <c r="J148" s="69"/>
      <c r="K148" s="72"/>
    </row>
    <row r="149" spans="1:11" ht="25" customHeight="1">
      <c r="A149" s="117"/>
      <c r="B149" s="65"/>
      <c r="C149" s="262" t="s">
        <v>40</v>
      </c>
      <c r="D149" s="262" t="s">
        <v>1046</v>
      </c>
      <c r="E149" s="227">
        <v>2041.6968000000002</v>
      </c>
      <c r="F149" s="238">
        <v>918.7635600000001</v>
      </c>
      <c r="G149" s="323" t="s">
        <v>19</v>
      </c>
      <c r="H149" s="46">
        <f>H144</f>
        <v>26.8</v>
      </c>
      <c r="I149" s="47">
        <f>I144</f>
        <v>17.399999999999999</v>
      </c>
      <c r="J149" s="48">
        <f>J144</f>
        <v>11.1</v>
      </c>
      <c r="K149" s="75">
        <f>K144</f>
        <v>51</v>
      </c>
    </row>
    <row r="150" spans="1:11" ht="25" customHeight="1">
      <c r="A150" s="117"/>
      <c r="B150" s="65"/>
      <c r="C150" s="262" t="s">
        <v>42</v>
      </c>
      <c r="D150" s="262" t="s">
        <v>1047</v>
      </c>
      <c r="E150" s="227">
        <v>2041.6968000000002</v>
      </c>
      <c r="F150" s="238">
        <v>918.7635600000001</v>
      </c>
      <c r="G150" s="323" t="s">
        <v>19</v>
      </c>
      <c r="H150" s="46">
        <f t="shared" ref="H150:K150" si="15">H146</f>
        <v>26.8</v>
      </c>
      <c r="I150" s="47">
        <f t="shared" si="15"/>
        <v>17.399999999999999</v>
      </c>
      <c r="J150" s="48">
        <f t="shared" si="15"/>
        <v>11.1</v>
      </c>
      <c r="K150" s="75">
        <f t="shared" si="15"/>
        <v>51</v>
      </c>
    </row>
    <row r="151" spans="1:11" ht="25" customHeight="1">
      <c r="A151" s="117"/>
      <c r="B151" s="65"/>
      <c r="C151" s="262" t="s">
        <v>44</v>
      </c>
      <c r="D151" s="262" t="s">
        <v>1048</v>
      </c>
      <c r="E151" s="227">
        <v>2041.6968000000002</v>
      </c>
      <c r="F151" s="238">
        <v>918.7635600000001</v>
      </c>
      <c r="G151" s="323" t="s">
        <v>19</v>
      </c>
      <c r="H151" s="46" t="e">
        <f>H142</f>
        <v>#REF!</v>
      </c>
      <c r="I151" s="47" t="e">
        <f>I142</f>
        <v>#REF!</v>
      </c>
      <c r="J151" s="48" t="e">
        <f>J142</f>
        <v>#REF!</v>
      </c>
      <c r="K151" s="75" t="e">
        <f>K142</f>
        <v>#REF!</v>
      </c>
    </row>
    <row r="152" spans="1:11" ht="25" customHeight="1">
      <c r="A152" s="117"/>
      <c r="B152" s="65"/>
      <c r="C152" s="263" t="s">
        <v>46</v>
      </c>
      <c r="D152" s="263" t="s">
        <v>1049</v>
      </c>
      <c r="E152" s="227">
        <v>2041.6968000000002</v>
      </c>
      <c r="F152" s="238">
        <v>918.7635600000001</v>
      </c>
      <c r="G152" s="323" t="s">
        <v>19</v>
      </c>
      <c r="H152" s="46" t="e">
        <f t="shared" ref="H152:K152" si="16">H151</f>
        <v>#REF!</v>
      </c>
      <c r="I152" s="47" t="e">
        <f t="shared" si="16"/>
        <v>#REF!</v>
      </c>
      <c r="J152" s="48" t="e">
        <f t="shared" si="16"/>
        <v>#REF!</v>
      </c>
      <c r="K152" s="75" t="e">
        <f t="shared" si="16"/>
        <v>#REF!</v>
      </c>
    </row>
    <row r="153" spans="1:11" ht="25" customHeight="1">
      <c r="A153" s="117"/>
      <c r="B153" s="65"/>
      <c r="C153" s="263" t="s">
        <v>48</v>
      </c>
      <c r="D153" s="263" t="s">
        <v>1050</v>
      </c>
      <c r="E153" s="227">
        <v>2041.6968000000002</v>
      </c>
      <c r="F153" s="238">
        <v>918.7635600000001</v>
      </c>
      <c r="G153" s="323" t="s">
        <v>19</v>
      </c>
      <c r="H153" s="46" t="e">
        <f t="shared" ref="H153:K153" si="17">H152</f>
        <v>#REF!</v>
      </c>
      <c r="I153" s="47" t="e">
        <f t="shared" si="17"/>
        <v>#REF!</v>
      </c>
      <c r="J153" s="48" t="e">
        <f t="shared" si="17"/>
        <v>#REF!</v>
      </c>
      <c r="K153" s="75" t="e">
        <f t="shared" si="17"/>
        <v>#REF!</v>
      </c>
    </row>
    <row r="154" spans="1:11" ht="25" customHeight="1">
      <c r="A154" s="117"/>
      <c r="B154" s="65"/>
      <c r="C154" s="263" t="s">
        <v>50</v>
      </c>
      <c r="D154" s="263" t="s">
        <v>1051</v>
      </c>
      <c r="E154" s="227">
        <v>2041.6968000000002</v>
      </c>
      <c r="F154" s="238">
        <v>918.7635600000001</v>
      </c>
      <c r="G154" s="323" t="s">
        <v>19</v>
      </c>
      <c r="H154" s="46" t="e">
        <f t="shared" ref="H154:K154" si="18">H153</f>
        <v>#REF!</v>
      </c>
      <c r="I154" s="47" t="e">
        <f t="shared" si="18"/>
        <v>#REF!</v>
      </c>
      <c r="J154" s="48" t="e">
        <f t="shared" si="18"/>
        <v>#REF!</v>
      </c>
      <c r="K154" s="75" t="e">
        <f t="shared" si="18"/>
        <v>#REF!</v>
      </c>
    </row>
    <row r="155" spans="1:11" ht="25" customHeight="1">
      <c r="A155" s="117"/>
      <c r="B155" s="65"/>
      <c r="C155" s="263" t="s">
        <v>52</v>
      </c>
      <c r="D155" s="263" t="s">
        <v>1052</v>
      </c>
      <c r="E155" s="227">
        <v>2041.6968000000002</v>
      </c>
      <c r="F155" s="238">
        <v>918.7635600000001</v>
      </c>
      <c r="G155" s="323" t="s">
        <v>19</v>
      </c>
      <c r="H155" s="46" t="e">
        <f t="shared" ref="H155:K155" si="19">H154</f>
        <v>#REF!</v>
      </c>
      <c r="I155" s="47" t="e">
        <f t="shared" si="19"/>
        <v>#REF!</v>
      </c>
      <c r="J155" s="48" t="e">
        <f t="shared" si="19"/>
        <v>#REF!</v>
      </c>
      <c r="K155" s="75" t="e">
        <f t="shared" si="19"/>
        <v>#REF!</v>
      </c>
    </row>
    <row r="156" spans="1:11" ht="25" customHeight="1">
      <c r="A156" s="117"/>
      <c r="B156" s="65"/>
      <c r="C156" s="263" t="s">
        <v>54</v>
      </c>
      <c r="D156" s="263" t="s">
        <v>1053</v>
      </c>
      <c r="E156" s="227">
        <v>2041.6968000000002</v>
      </c>
      <c r="F156" s="238">
        <v>918.7635600000001</v>
      </c>
      <c r="G156" s="323" t="s">
        <v>19</v>
      </c>
      <c r="H156" s="46" t="e">
        <f t="shared" ref="H156:K156" si="20">H155</f>
        <v>#REF!</v>
      </c>
      <c r="I156" s="47" t="e">
        <f t="shared" si="20"/>
        <v>#REF!</v>
      </c>
      <c r="J156" s="48" t="e">
        <f t="shared" si="20"/>
        <v>#REF!</v>
      </c>
      <c r="K156" s="75" t="e">
        <f t="shared" si="20"/>
        <v>#REF!</v>
      </c>
    </row>
    <row r="157" spans="1:11" ht="25" customHeight="1">
      <c r="A157" s="117"/>
      <c r="B157" s="65"/>
      <c r="C157" s="263" t="s">
        <v>56</v>
      </c>
      <c r="D157" s="263" t="s">
        <v>1054</v>
      </c>
      <c r="E157" s="227">
        <v>2041.6968000000002</v>
      </c>
      <c r="F157" s="238">
        <v>918.7635600000001</v>
      </c>
      <c r="G157" s="323" t="s">
        <v>19</v>
      </c>
      <c r="H157" s="46" t="e">
        <f t="shared" ref="H157:K157" si="21">H156</f>
        <v>#REF!</v>
      </c>
      <c r="I157" s="47" t="e">
        <f t="shared" si="21"/>
        <v>#REF!</v>
      </c>
      <c r="J157" s="48" t="e">
        <f t="shared" si="21"/>
        <v>#REF!</v>
      </c>
      <c r="K157" s="75" t="e">
        <f t="shared" si="21"/>
        <v>#REF!</v>
      </c>
    </row>
    <row r="158" spans="1:11" ht="25" customHeight="1">
      <c r="A158" s="117"/>
      <c r="B158" s="65"/>
      <c r="C158" s="262" t="s">
        <v>58</v>
      </c>
      <c r="D158" s="262" t="s">
        <v>59</v>
      </c>
      <c r="E158" s="227">
        <v>2041.6968000000002</v>
      </c>
      <c r="F158" s="238">
        <v>918.7635600000001</v>
      </c>
      <c r="G158" s="323" t="s">
        <v>19</v>
      </c>
      <c r="H158" s="136"/>
      <c r="I158" s="137"/>
      <c r="J158" s="138"/>
      <c r="K158" s="185"/>
    </row>
    <row r="159" spans="1:11" ht="25" customHeight="1">
      <c r="A159" s="117"/>
      <c r="B159" s="65"/>
      <c r="C159" s="264" t="s">
        <v>60</v>
      </c>
      <c r="D159" s="264" t="s">
        <v>59</v>
      </c>
      <c r="E159" s="266">
        <v>2355.8040000000001</v>
      </c>
      <c r="F159" s="269">
        <v>1060.1118000000001</v>
      </c>
      <c r="G159" s="323" t="s">
        <v>19</v>
      </c>
      <c r="H159" s="35" t="e">
        <f>H151</f>
        <v>#REF!</v>
      </c>
      <c r="I159" s="36" t="e">
        <f>I151</f>
        <v>#REF!</v>
      </c>
      <c r="J159" s="37" t="e">
        <f>J151</f>
        <v>#REF!</v>
      </c>
      <c r="K159" s="109" t="e">
        <f>K151</f>
        <v>#REF!</v>
      </c>
    </row>
    <row r="160" spans="1:11" ht="25" customHeight="1" thickBot="1">
      <c r="A160" s="122"/>
      <c r="B160" s="135"/>
      <c r="C160" s="265" t="s">
        <v>62</v>
      </c>
      <c r="D160" s="265"/>
      <c r="E160" s="268">
        <v>2355.8040000000001</v>
      </c>
      <c r="F160" s="270">
        <v>1060.1118000000001</v>
      </c>
      <c r="G160" s="324" t="s">
        <v>19</v>
      </c>
      <c r="H160" s="85" t="e">
        <f>H159</f>
        <v>#REF!</v>
      </c>
      <c r="I160" s="82" t="e">
        <f>I159</f>
        <v>#REF!</v>
      </c>
      <c r="J160" s="83" t="e">
        <f>J159</f>
        <v>#REF!</v>
      </c>
      <c r="K160" s="86" t="e">
        <f>K159</f>
        <v>#REF!</v>
      </c>
    </row>
    <row r="161" spans="1:11" ht="25" customHeight="1">
      <c r="A161" s="27"/>
      <c r="B161" s="168" t="s">
        <v>1055</v>
      </c>
      <c r="C161" s="260" t="s">
        <v>17</v>
      </c>
      <c r="D161" s="260" t="s">
        <v>1056</v>
      </c>
      <c r="E161" s="194">
        <v>2523.3120000000004</v>
      </c>
      <c r="F161" s="236">
        <v>1135.4904000000001</v>
      </c>
      <c r="G161" s="325" t="s">
        <v>19</v>
      </c>
      <c r="H161" s="30">
        <v>31.25</v>
      </c>
      <c r="I161" s="31">
        <v>21.75</v>
      </c>
      <c r="J161" s="32">
        <v>10.75</v>
      </c>
      <c r="K161" s="87">
        <v>75</v>
      </c>
    </row>
    <row r="162" spans="1:11" ht="25" customHeight="1">
      <c r="A162" s="39"/>
      <c r="B162" s="65" t="s">
        <v>20</v>
      </c>
      <c r="C162" s="261" t="s">
        <v>21</v>
      </c>
      <c r="D162" s="261" t="s">
        <v>1057</v>
      </c>
      <c r="E162" s="196">
        <v>2901.8088000000002</v>
      </c>
      <c r="F162" s="237">
        <v>1305.8139600000002</v>
      </c>
      <c r="G162" s="323" t="s">
        <v>19</v>
      </c>
      <c r="H162" s="46">
        <f>H171</f>
        <v>31.25</v>
      </c>
      <c r="I162" s="47">
        <f>I171</f>
        <v>21.75</v>
      </c>
      <c r="J162" s="48">
        <f>J171</f>
        <v>10.75</v>
      </c>
      <c r="K162" s="88">
        <f>K171</f>
        <v>75</v>
      </c>
    </row>
    <row r="163" spans="1:11" ht="25" customHeight="1">
      <c r="A163" s="39"/>
      <c r="B163" s="65"/>
      <c r="C163" s="261" t="s">
        <v>23</v>
      </c>
      <c r="D163" s="261" t="s">
        <v>1058</v>
      </c>
      <c r="E163" s="196">
        <v>2901.8088000000002</v>
      </c>
      <c r="F163" s="237">
        <v>1305.8139600000002</v>
      </c>
      <c r="G163" s="323" t="s">
        <v>19</v>
      </c>
      <c r="H163" s="46" t="e">
        <f>#REF!</f>
        <v>#REF!</v>
      </c>
      <c r="I163" s="47" t="e">
        <f>#REF!</f>
        <v>#REF!</v>
      </c>
      <c r="J163" s="48" t="e">
        <f>#REF!</f>
        <v>#REF!</v>
      </c>
      <c r="K163" s="88" t="e">
        <f>#REF!</f>
        <v>#REF!</v>
      </c>
    </row>
    <row r="164" spans="1:11" ht="25" customHeight="1">
      <c r="A164" s="39"/>
      <c r="B164" s="65" t="s">
        <v>1059</v>
      </c>
      <c r="C164" s="405" t="s">
        <v>26</v>
      </c>
      <c r="D164" s="405" t="s">
        <v>1060</v>
      </c>
      <c r="E164" s="196">
        <v>2901.8088000000002</v>
      </c>
      <c r="F164" s="237">
        <v>1305.8139600000002</v>
      </c>
      <c r="G164" s="323" t="s">
        <v>19</v>
      </c>
      <c r="H164" s="46" t="e">
        <f>H163</f>
        <v>#REF!</v>
      </c>
      <c r="I164" s="47" t="e">
        <f>I163</f>
        <v>#REF!</v>
      </c>
      <c r="J164" s="48" t="e">
        <f>J163</f>
        <v>#REF!</v>
      </c>
      <c r="K164" s="88" t="e">
        <f>K163</f>
        <v>#REF!</v>
      </c>
    </row>
    <row r="165" spans="1:11" ht="25" customHeight="1">
      <c r="A165" s="39"/>
      <c r="B165" s="65"/>
      <c r="C165" s="415" t="s">
        <v>28</v>
      </c>
      <c r="D165" s="415" t="s">
        <v>1061</v>
      </c>
      <c r="E165" s="227">
        <v>3280.3056000000006</v>
      </c>
      <c r="F165" s="238">
        <v>1476.1375200000002</v>
      </c>
      <c r="G165" s="323" t="s">
        <v>19</v>
      </c>
      <c r="H165" s="46">
        <f>H172</f>
        <v>31.25</v>
      </c>
      <c r="I165" s="47">
        <f>I172</f>
        <v>21.75</v>
      </c>
      <c r="J165" s="48">
        <f>J172</f>
        <v>10.75</v>
      </c>
      <c r="K165" s="88">
        <f>K172</f>
        <v>75</v>
      </c>
    </row>
    <row r="166" spans="1:11" ht="25" customHeight="1">
      <c r="A166" s="39"/>
      <c r="B166" s="65"/>
      <c r="C166" s="262" t="s">
        <v>30</v>
      </c>
      <c r="D166" s="262" t="s">
        <v>1062</v>
      </c>
      <c r="E166" s="227">
        <v>3280.3056000000006</v>
      </c>
      <c r="F166" s="238">
        <v>1476.1375200000002</v>
      </c>
      <c r="G166" s="323" t="s">
        <v>19</v>
      </c>
      <c r="H166" s="46">
        <f>H167</f>
        <v>31.25</v>
      </c>
      <c r="I166" s="47">
        <f>I167</f>
        <v>21.75</v>
      </c>
      <c r="J166" s="48">
        <f>J167</f>
        <v>10.75</v>
      </c>
      <c r="K166" s="88">
        <f>K167</f>
        <v>75</v>
      </c>
    </row>
    <row r="167" spans="1:11" ht="25" customHeight="1">
      <c r="A167" s="39"/>
      <c r="B167" s="65"/>
      <c r="C167" s="262" t="s">
        <v>32</v>
      </c>
      <c r="D167" s="262" t="s">
        <v>1063</v>
      </c>
      <c r="E167" s="227">
        <v>3280.3056000000006</v>
      </c>
      <c r="F167" s="238">
        <v>1476.1375200000002</v>
      </c>
      <c r="G167" s="323" t="s">
        <v>19</v>
      </c>
      <c r="H167" s="46">
        <f>H165</f>
        <v>31.25</v>
      </c>
      <c r="I167" s="47">
        <f>I165</f>
        <v>21.75</v>
      </c>
      <c r="J167" s="48">
        <f>J165</f>
        <v>10.75</v>
      </c>
      <c r="K167" s="88">
        <f>K165</f>
        <v>75</v>
      </c>
    </row>
    <row r="168" spans="1:11" ht="25" customHeight="1">
      <c r="A168" s="39"/>
      <c r="B168" s="65"/>
      <c r="C168" s="262" t="s">
        <v>34</v>
      </c>
      <c r="D168" s="262" t="s">
        <v>1064</v>
      </c>
      <c r="E168" s="227">
        <v>3280.3056000000006</v>
      </c>
      <c r="F168" s="238">
        <v>1476.1375200000002</v>
      </c>
      <c r="G168" s="323" t="s">
        <v>19</v>
      </c>
      <c r="H168" s="46">
        <f>H161</f>
        <v>31.25</v>
      </c>
      <c r="I168" s="47">
        <f>I161</f>
        <v>21.75</v>
      </c>
      <c r="J168" s="48">
        <f>J161</f>
        <v>10.75</v>
      </c>
      <c r="K168" s="88">
        <f>K161</f>
        <v>75</v>
      </c>
    </row>
    <row r="169" spans="1:11" ht="25" customHeight="1">
      <c r="A169" s="39"/>
      <c r="B169" s="65"/>
      <c r="C169" s="298" t="s">
        <v>36</v>
      </c>
      <c r="D169" s="298" t="s">
        <v>1065</v>
      </c>
      <c r="E169" s="227">
        <v>3280.3056000000006</v>
      </c>
      <c r="F169" s="238">
        <v>1476.1375200000002</v>
      </c>
      <c r="G169" s="323" t="s">
        <v>19</v>
      </c>
      <c r="H169" s="46"/>
      <c r="I169" s="47"/>
      <c r="J169" s="48"/>
      <c r="K169" s="88"/>
    </row>
    <row r="170" spans="1:11" ht="25" customHeight="1">
      <c r="A170" s="39"/>
      <c r="B170" s="65"/>
      <c r="C170" s="414" t="s">
        <v>38</v>
      </c>
      <c r="D170" s="414" t="s">
        <v>1066</v>
      </c>
      <c r="E170" s="227">
        <v>3280.3056000000006</v>
      </c>
      <c r="F170" s="238">
        <v>1476.1375200000002</v>
      </c>
      <c r="G170" s="323" t="s">
        <v>19</v>
      </c>
      <c r="H170" s="46"/>
      <c r="I170" s="47"/>
      <c r="J170" s="48"/>
      <c r="K170" s="88"/>
    </row>
    <row r="171" spans="1:11" ht="25" customHeight="1">
      <c r="A171" s="39"/>
      <c r="B171" s="65"/>
      <c r="C171" s="262" t="s">
        <v>40</v>
      </c>
      <c r="D171" s="262" t="s">
        <v>1067</v>
      </c>
      <c r="E171" s="227">
        <v>3280.3056000000006</v>
      </c>
      <c r="F171" s="238">
        <v>1476.1375200000002</v>
      </c>
      <c r="G171" s="323" t="s">
        <v>19</v>
      </c>
      <c r="H171" s="46">
        <f>H166</f>
        <v>31.25</v>
      </c>
      <c r="I171" s="47">
        <f>I166</f>
        <v>21.75</v>
      </c>
      <c r="J171" s="48">
        <f>J166</f>
        <v>10.75</v>
      </c>
      <c r="K171" s="88">
        <f>K166</f>
        <v>75</v>
      </c>
    </row>
    <row r="172" spans="1:11" ht="25" customHeight="1">
      <c r="A172" s="39"/>
      <c r="B172" s="65"/>
      <c r="C172" s="262" t="s">
        <v>42</v>
      </c>
      <c r="D172" s="262" t="s">
        <v>1068</v>
      </c>
      <c r="E172" s="227">
        <v>3280.3056000000006</v>
      </c>
      <c r="F172" s="238">
        <v>1476.1375200000002</v>
      </c>
      <c r="G172" s="323" t="s">
        <v>19</v>
      </c>
      <c r="H172" s="46">
        <f>H168</f>
        <v>31.25</v>
      </c>
      <c r="I172" s="47">
        <f>I168</f>
        <v>21.75</v>
      </c>
      <c r="J172" s="48">
        <f>J168</f>
        <v>10.75</v>
      </c>
      <c r="K172" s="88">
        <f>K168</f>
        <v>75</v>
      </c>
    </row>
    <row r="173" spans="1:11" ht="25" customHeight="1">
      <c r="A173" s="39"/>
      <c r="B173" s="65"/>
      <c r="C173" s="262" t="s">
        <v>44</v>
      </c>
      <c r="D173" s="262" t="s">
        <v>1069</v>
      </c>
      <c r="E173" s="227">
        <v>3280.3056000000006</v>
      </c>
      <c r="F173" s="238">
        <v>1476.1375200000002</v>
      </c>
      <c r="G173" s="323" t="s">
        <v>19</v>
      </c>
      <c r="H173" s="46" t="e">
        <f>H164</f>
        <v>#REF!</v>
      </c>
      <c r="I173" s="47" t="e">
        <f>I164</f>
        <v>#REF!</v>
      </c>
      <c r="J173" s="48" t="e">
        <f>J164</f>
        <v>#REF!</v>
      </c>
      <c r="K173" s="88" t="e">
        <f>K164</f>
        <v>#REF!</v>
      </c>
    </row>
    <row r="174" spans="1:11" ht="25" customHeight="1">
      <c r="A174" s="39"/>
      <c r="B174" s="65"/>
      <c r="C174" s="263" t="s">
        <v>46</v>
      </c>
      <c r="D174" s="263" t="s">
        <v>1070</v>
      </c>
      <c r="E174" s="227">
        <v>3280.3056000000006</v>
      </c>
      <c r="F174" s="238">
        <v>1476.1375200000002</v>
      </c>
      <c r="G174" s="323" t="s">
        <v>19</v>
      </c>
      <c r="H174" s="46" t="e">
        <f t="shared" ref="H174:K179" si="22">H173</f>
        <v>#REF!</v>
      </c>
      <c r="I174" s="47" t="e">
        <f t="shared" si="22"/>
        <v>#REF!</v>
      </c>
      <c r="J174" s="48" t="e">
        <f t="shared" si="22"/>
        <v>#REF!</v>
      </c>
      <c r="K174" s="88" t="e">
        <f t="shared" si="22"/>
        <v>#REF!</v>
      </c>
    </row>
    <row r="175" spans="1:11" ht="25" customHeight="1">
      <c r="A175" s="39"/>
      <c r="B175" s="65"/>
      <c r="C175" s="263" t="s">
        <v>48</v>
      </c>
      <c r="D175" s="263" t="s">
        <v>1071</v>
      </c>
      <c r="E175" s="227">
        <v>3280.3056000000006</v>
      </c>
      <c r="F175" s="238">
        <v>1476.1375200000002</v>
      </c>
      <c r="G175" s="323" t="s">
        <v>19</v>
      </c>
      <c r="H175" s="46" t="e">
        <f t="shared" si="22"/>
        <v>#REF!</v>
      </c>
      <c r="I175" s="47" t="e">
        <f t="shared" si="22"/>
        <v>#REF!</v>
      </c>
      <c r="J175" s="48" t="e">
        <f t="shared" si="22"/>
        <v>#REF!</v>
      </c>
      <c r="K175" s="88" t="e">
        <f t="shared" si="22"/>
        <v>#REF!</v>
      </c>
    </row>
    <row r="176" spans="1:11" ht="25" customHeight="1">
      <c r="A176" s="39"/>
      <c r="B176" s="65"/>
      <c r="C176" s="263" t="s">
        <v>50</v>
      </c>
      <c r="D176" s="263" t="s">
        <v>1072</v>
      </c>
      <c r="E176" s="227">
        <v>3280.3056000000006</v>
      </c>
      <c r="F176" s="238">
        <v>1476.1375200000002</v>
      </c>
      <c r="G176" s="323" t="s">
        <v>19</v>
      </c>
      <c r="H176" s="46" t="e">
        <f t="shared" si="22"/>
        <v>#REF!</v>
      </c>
      <c r="I176" s="47" t="e">
        <f t="shared" si="22"/>
        <v>#REF!</v>
      </c>
      <c r="J176" s="48" t="e">
        <f t="shared" si="22"/>
        <v>#REF!</v>
      </c>
      <c r="K176" s="88" t="e">
        <f t="shared" si="22"/>
        <v>#REF!</v>
      </c>
    </row>
    <row r="177" spans="1:11" ht="25" customHeight="1">
      <c r="A177" s="39"/>
      <c r="B177" s="65"/>
      <c r="C177" s="263" t="s">
        <v>52</v>
      </c>
      <c r="D177" s="263" t="s">
        <v>1073</v>
      </c>
      <c r="E177" s="227">
        <v>3280.3056000000006</v>
      </c>
      <c r="F177" s="238">
        <v>1476.1375200000002</v>
      </c>
      <c r="G177" s="323" t="s">
        <v>19</v>
      </c>
      <c r="H177" s="46" t="e">
        <f t="shared" si="22"/>
        <v>#REF!</v>
      </c>
      <c r="I177" s="47" t="e">
        <f t="shared" si="22"/>
        <v>#REF!</v>
      </c>
      <c r="J177" s="48" t="e">
        <f t="shared" si="22"/>
        <v>#REF!</v>
      </c>
      <c r="K177" s="88" t="e">
        <f t="shared" si="22"/>
        <v>#REF!</v>
      </c>
    </row>
    <row r="178" spans="1:11" ht="25" customHeight="1">
      <c r="A178" s="39"/>
      <c r="B178" s="65"/>
      <c r="C178" s="263" t="s">
        <v>54</v>
      </c>
      <c r="D178" s="263" t="s">
        <v>1074</v>
      </c>
      <c r="E178" s="227">
        <v>3280.3056000000006</v>
      </c>
      <c r="F178" s="238">
        <v>1476.1375200000002</v>
      </c>
      <c r="G178" s="323" t="s">
        <v>19</v>
      </c>
      <c r="H178" s="46" t="e">
        <f t="shared" si="22"/>
        <v>#REF!</v>
      </c>
      <c r="I178" s="47" t="e">
        <f t="shared" si="22"/>
        <v>#REF!</v>
      </c>
      <c r="J178" s="48" t="e">
        <f t="shared" si="22"/>
        <v>#REF!</v>
      </c>
      <c r="K178" s="88" t="e">
        <f t="shared" si="22"/>
        <v>#REF!</v>
      </c>
    </row>
    <row r="179" spans="1:11" ht="25" customHeight="1">
      <c r="A179" s="39"/>
      <c r="B179" s="65"/>
      <c r="C179" s="263" t="s">
        <v>56</v>
      </c>
      <c r="D179" s="263" t="s">
        <v>1075</v>
      </c>
      <c r="E179" s="227">
        <v>3280.3056000000006</v>
      </c>
      <c r="F179" s="238">
        <v>1476.1375200000002</v>
      </c>
      <c r="G179" s="323" t="s">
        <v>19</v>
      </c>
      <c r="H179" s="46" t="e">
        <f t="shared" si="22"/>
        <v>#REF!</v>
      </c>
      <c r="I179" s="47" t="e">
        <f t="shared" si="22"/>
        <v>#REF!</v>
      </c>
      <c r="J179" s="48" t="e">
        <f t="shared" si="22"/>
        <v>#REF!</v>
      </c>
      <c r="K179" s="88" t="e">
        <f t="shared" si="22"/>
        <v>#REF!</v>
      </c>
    </row>
    <row r="180" spans="1:11" ht="25" customHeight="1">
      <c r="A180" s="39"/>
      <c r="B180" s="65"/>
      <c r="C180" s="262" t="s">
        <v>58</v>
      </c>
      <c r="D180" s="262" t="s">
        <v>59</v>
      </c>
      <c r="E180" s="227">
        <v>3280.3056000000006</v>
      </c>
      <c r="F180" s="238">
        <v>1476.1375200000002</v>
      </c>
      <c r="G180" s="323" t="s">
        <v>19</v>
      </c>
      <c r="H180" s="101"/>
      <c r="I180" s="78"/>
      <c r="J180" s="79"/>
      <c r="K180" s="102"/>
    </row>
    <row r="181" spans="1:11" ht="25" customHeight="1">
      <c r="A181" s="39"/>
      <c r="B181" s="65"/>
      <c r="C181" s="264" t="s">
        <v>60</v>
      </c>
      <c r="D181" s="264" t="s">
        <v>59</v>
      </c>
      <c r="E181" s="266">
        <v>3784.9680000000008</v>
      </c>
      <c r="F181" s="269">
        <v>1703.2356000000004</v>
      </c>
      <c r="G181" s="323" t="s">
        <v>19</v>
      </c>
      <c r="H181" s="46" t="e">
        <f>H173</f>
        <v>#REF!</v>
      </c>
      <c r="I181" s="47" t="e">
        <f>I173</f>
        <v>#REF!</v>
      </c>
      <c r="J181" s="48" t="e">
        <f>J173</f>
        <v>#REF!</v>
      </c>
      <c r="K181" s="88" t="e">
        <f>K173</f>
        <v>#REF!</v>
      </c>
    </row>
    <row r="182" spans="1:11" ht="25" customHeight="1" thickBot="1">
      <c r="A182" s="50"/>
      <c r="B182" s="135"/>
      <c r="C182" s="265" t="s">
        <v>62</v>
      </c>
      <c r="D182" s="265"/>
      <c r="E182" s="268">
        <v>3784.9680000000008</v>
      </c>
      <c r="F182" s="270">
        <v>1703.2356000000004</v>
      </c>
      <c r="G182" s="324" t="s">
        <v>19</v>
      </c>
      <c r="H182" s="85" t="e">
        <f>H181</f>
        <v>#REF!</v>
      </c>
      <c r="I182" s="82" t="e">
        <f>I181</f>
        <v>#REF!</v>
      </c>
      <c r="J182" s="83" t="e">
        <f>J181</f>
        <v>#REF!</v>
      </c>
      <c r="K182" s="89" t="e">
        <f>K181</f>
        <v>#REF!</v>
      </c>
    </row>
    <row r="183" spans="1:11" ht="25" customHeight="1">
      <c r="A183" s="27"/>
      <c r="B183" s="168" t="s">
        <v>1076</v>
      </c>
      <c r="C183" s="260" t="s">
        <v>17</v>
      </c>
      <c r="D183" s="260" t="s">
        <v>1077</v>
      </c>
      <c r="E183" s="194">
        <v>1544.4</v>
      </c>
      <c r="F183" s="236">
        <v>694.98</v>
      </c>
      <c r="G183" s="325" t="s">
        <v>1078</v>
      </c>
      <c r="H183" s="30">
        <v>24.02</v>
      </c>
      <c r="I183" s="31">
        <v>16.93</v>
      </c>
      <c r="J183" s="32">
        <v>10.039999999999999</v>
      </c>
      <c r="K183" s="100">
        <v>48.4</v>
      </c>
    </row>
    <row r="184" spans="1:11" ht="25" customHeight="1">
      <c r="A184" s="39"/>
      <c r="B184" s="65" t="s">
        <v>20</v>
      </c>
      <c r="C184" s="261" t="s">
        <v>21</v>
      </c>
      <c r="D184" s="261" t="s">
        <v>1079</v>
      </c>
      <c r="E184" s="196">
        <v>1776.06</v>
      </c>
      <c r="F184" s="237">
        <v>799.22699999999998</v>
      </c>
      <c r="G184" s="323" t="s">
        <v>19</v>
      </c>
      <c r="H184" s="35">
        <f>H193</f>
        <v>24.02</v>
      </c>
      <c r="I184" s="36">
        <f>I193</f>
        <v>16.93</v>
      </c>
      <c r="J184" s="37">
        <f>J193</f>
        <v>10.039999999999999</v>
      </c>
      <c r="K184" s="75">
        <f>K193</f>
        <v>48.4</v>
      </c>
    </row>
    <row r="185" spans="1:11" ht="25" customHeight="1">
      <c r="A185" s="39"/>
      <c r="B185" s="65"/>
      <c r="C185" s="261" t="s">
        <v>23</v>
      </c>
      <c r="D185" s="261" t="s">
        <v>1080</v>
      </c>
      <c r="E185" s="196">
        <v>1776.06</v>
      </c>
      <c r="F185" s="237">
        <v>799.22699999999998</v>
      </c>
      <c r="G185" s="323" t="s">
        <v>19</v>
      </c>
      <c r="H185" s="35" t="e">
        <f>#REF!</f>
        <v>#REF!</v>
      </c>
      <c r="I185" s="36" t="e">
        <f>#REF!</f>
        <v>#REF!</v>
      </c>
      <c r="J185" s="37" t="e">
        <f>#REF!</f>
        <v>#REF!</v>
      </c>
      <c r="K185" s="75" t="e">
        <f>#REF!</f>
        <v>#REF!</v>
      </c>
    </row>
    <row r="186" spans="1:11" ht="25" customHeight="1">
      <c r="A186" s="39"/>
      <c r="B186" s="65" t="s">
        <v>1081</v>
      </c>
      <c r="C186" s="405" t="s">
        <v>26</v>
      </c>
      <c r="D186" s="405" t="s">
        <v>1082</v>
      </c>
      <c r="E186" s="196">
        <v>1776.06</v>
      </c>
      <c r="F186" s="237">
        <v>799.22699999999998</v>
      </c>
      <c r="G186" s="323" t="s">
        <v>19</v>
      </c>
      <c r="H186" s="35" t="e">
        <f>H185</f>
        <v>#REF!</v>
      </c>
      <c r="I186" s="36" t="e">
        <f>I185</f>
        <v>#REF!</v>
      </c>
      <c r="J186" s="37" t="e">
        <f>J185</f>
        <v>#REF!</v>
      </c>
      <c r="K186" s="75" t="e">
        <f>K185</f>
        <v>#REF!</v>
      </c>
    </row>
    <row r="187" spans="1:11" ht="25" customHeight="1">
      <c r="A187" s="39"/>
      <c r="B187" s="65"/>
      <c r="C187" s="415" t="s">
        <v>28</v>
      </c>
      <c r="D187" s="415" t="s">
        <v>1083</v>
      </c>
      <c r="E187" s="227">
        <v>2007.7200000000003</v>
      </c>
      <c r="F187" s="238">
        <v>903.47400000000016</v>
      </c>
      <c r="G187" s="323" t="s">
        <v>19</v>
      </c>
      <c r="H187" s="35">
        <f>H194</f>
        <v>24.02</v>
      </c>
      <c r="I187" s="36">
        <f>I194</f>
        <v>16.93</v>
      </c>
      <c r="J187" s="37">
        <f>J194</f>
        <v>10.039999999999999</v>
      </c>
      <c r="K187" s="75">
        <f>K194</f>
        <v>48.4</v>
      </c>
    </row>
    <row r="188" spans="1:11" ht="25" customHeight="1">
      <c r="A188" s="39"/>
      <c r="B188" s="65"/>
      <c r="C188" s="262" t="s">
        <v>30</v>
      </c>
      <c r="D188" s="262" t="s">
        <v>1084</v>
      </c>
      <c r="E188" s="227">
        <v>2007.7200000000003</v>
      </c>
      <c r="F188" s="238">
        <v>903.47400000000016</v>
      </c>
      <c r="G188" s="323" t="s">
        <v>19</v>
      </c>
      <c r="H188" s="35">
        <f>H189</f>
        <v>24.02</v>
      </c>
      <c r="I188" s="36">
        <f>I189</f>
        <v>16.93</v>
      </c>
      <c r="J188" s="37">
        <f>J189</f>
        <v>10.039999999999999</v>
      </c>
      <c r="K188" s="75">
        <f>K189</f>
        <v>48.4</v>
      </c>
    </row>
    <row r="189" spans="1:11" ht="25" customHeight="1">
      <c r="A189" s="39"/>
      <c r="B189" s="65"/>
      <c r="C189" s="262" t="s">
        <v>32</v>
      </c>
      <c r="D189" s="262" t="s">
        <v>1085</v>
      </c>
      <c r="E189" s="227">
        <v>2007.7200000000003</v>
      </c>
      <c r="F189" s="238">
        <v>903.47400000000016</v>
      </c>
      <c r="G189" s="323" t="s">
        <v>19</v>
      </c>
      <c r="H189" s="35">
        <f>H187</f>
        <v>24.02</v>
      </c>
      <c r="I189" s="36">
        <f>I187</f>
        <v>16.93</v>
      </c>
      <c r="J189" s="37">
        <f>J187</f>
        <v>10.039999999999999</v>
      </c>
      <c r="K189" s="75">
        <f>K187</f>
        <v>48.4</v>
      </c>
    </row>
    <row r="190" spans="1:11" ht="25" customHeight="1">
      <c r="A190" s="39"/>
      <c r="B190" s="65"/>
      <c r="C190" s="262" t="s">
        <v>34</v>
      </c>
      <c r="D190" s="262" t="s">
        <v>1086</v>
      </c>
      <c r="E190" s="227">
        <v>2007.7200000000003</v>
      </c>
      <c r="F190" s="238">
        <v>903.47400000000016</v>
      </c>
      <c r="G190" s="323" t="s">
        <v>1078</v>
      </c>
      <c r="H190" s="35">
        <f>H183</f>
        <v>24.02</v>
      </c>
      <c r="I190" s="36">
        <f>I183</f>
        <v>16.93</v>
      </c>
      <c r="J190" s="37">
        <f>J183</f>
        <v>10.039999999999999</v>
      </c>
      <c r="K190" s="75">
        <f>K183</f>
        <v>48.4</v>
      </c>
    </row>
    <row r="191" spans="1:11" ht="25" customHeight="1">
      <c r="A191" s="39"/>
      <c r="B191" s="65"/>
      <c r="C191" s="298" t="s">
        <v>36</v>
      </c>
      <c r="D191" s="298" t="s">
        <v>1087</v>
      </c>
      <c r="E191" s="227">
        <v>2007.7200000000003</v>
      </c>
      <c r="F191" s="238">
        <v>903.47400000000016</v>
      </c>
      <c r="G191" s="323" t="s">
        <v>19</v>
      </c>
      <c r="H191" s="35"/>
      <c r="I191" s="36"/>
      <c r="J191" s="37"/>
      <c r="K191" s="75"/>
    </row>
    <row r="192" spans="1:11" ht="25" customHeight="1">
      <c r="A192" s="39"/>
      <c r="B192" s="65"/>
      <c r="C192" s="414" t="s">
        <v>38</v>
      </c>
      <c r="D192" s="414" t="s">
        <v>1088</v>
      </c>
      <c r="E192" s="227">
        <v>2007.7200000000003</v>
      </c>
      <c r="F192" s="238">
        <v>903.47400000000016</v>
      </c>
      <c r="G192" s="323" t="s">
        <v>19</v>
      </c>
      <c r="H192" s="35"/>
      <c r="I192" s="36"/>
      <c r="J192" s="37"/>
      <c r="K192" s="75"/>
    </row>
    <row r="193" spans="1:11" ht="25" customHeight="1">
      <c r="A193" s="39"/>
      <c r="B193" s="65"/>
      <c r="C193" s="262" t="s">
        <v>40</v>
      </c>
      <c r="D193" s="262" t="s">
        <v>1089</v>
      </c>
      <c r="E193" s="227">
        <v>2007.7200000000003</v>
      </c>
      <c r="F193" s="238">
        <v>903.47400000000016</v>
      </c>
      <c r="G193" s="323" t="s">
        <v>19</v>
      </c>
      <c r="H193" s="35">
        <f>H188</f>
        <v>24.02</v>
      </c>
      <c r="I193" s="36">
        <f>I188</f>
        <v>16.93</v>
      </c>
      <c r="J193" s="37">
        <f>J188</f>
        <v>10.039999999999999</v>
      </c>
      <c r="K193" s="75">
        <f>K188</f>
        <v>48.4</v>
      </c>
    </row>
    <row r="194" spans="1:11" ht="25" customHeight="1">
      <c r="A194" s="39"/>
      <c r="B194" s="65"/>
      <c r="C194" s="262" t="s">
        <v>42</v>
      </c>
      <c r="D194" s="262" t="s">
        <v>1090</v>
      </c>
      <c r="E194" s="227">
        <v>2007.7200000000003</v>
      </c>
      <c r="F194" s="238">
        <v>903.47400000000016</v>
      </c>
      <c r="G194" s="323" t="s">
        <v>19</v>
      </c>
      <c r="H194" s="35">
        <f t="shared" ref="H194:K194" si="23">H190</f>
        <v>24.02</v>
      </c>
      <c r="I194" s="36">
        <f t="shared" si="23"/>
        <v>16.93</v>
      </c>
      <c r="J194" s="37">
        <f t="shared" si="23"/>
        <v>10.039999999999999</v>
      </c>
      <c r="K194" s="75">
        <f t="shared" si="23"/>
        <v>48.4</v>
      </c>
    </row>
    <row r="195" spans="1:11" ht="25" customHeight="1">
      <c r="A195" s="39"/>
      <c r="B195" s="65"/>
      <c r="C195" s="262" t="s">
        <v>44</v>
      </c>
      <c r="D195" s="262" t="s">
        <v>1091</v>
      </c>
      <c r="E195" s="227">
        <v>2007.7200000000003</v>
      </c>
      <c r="F195" s="238">
        <v>903.47400000000016</v>
      </c>
      <c r="G195" s="323" t="s">
        <v>19</v>
      </c>
      <c r="H195" s="35" t="e">
        <f>H186</f>
        <v>#REF!</v>
      </c>
      <c r="I195" s="36" t="e">
        <f>I186</f>
        <v>#REF!</v>
      </c>
      <c r="J195" s="37" t="e">
        <f>J186</f>
        <v>#REF!</v>
      </c>
      <c r="K195" s="75" t="e">
        <f>K186</f>
        <v>#REF!</v>
      </c>
    </row>
    <row r="196" spans="1:11" ht="25" customHeight="1">
      <c r="A196" s="39"/>
      <c r="B196" s="65"/>
      <c r="C196" s="263" t="s">
        <v>46</v>
      </c>
      <c r="D196" s="263" t="s">
        <v>1092</v>
      </c>
      <c r="E196" s="227">
        <v>2007.7200000000003</v>
      </c>
      <c r="F196" s="238">
        <v>903.47400000000016</v>
      </c>
      <c r="G196" s="323" t="s">
        <v>19</v>
      </c>
      <c r="H196" s="35">
        <f>H184</f>
        <v>24.02</v>
      </c>
      <c r="I196" s="36">
        <f>I184</f>
        <v>16.93</v>
      </c>
      <c r="J196" s="37">
        <f>J184</f>
        <v>10.039999999999999</v>
      </c>
      <c r="K196" s="75">
        <f>K184</f>
        <v>48.4</v>
      </c>
    </row>
    <row r="197" spans="1:11" ht="25" customHeight="1">
      <c r="A197" s="39"/>
      <c r="B197" s="65"/>
      <c r="C197" s="263" t="s">
        <v>48</v>
      </c>
      <c r="D197" s="263" t="s">
        <v>1093</v>
      </c>
      <c r="E197" s="227">
        <v>2007.7200000000003</v>
      </c>
      <c r="F197" s="238">
        <v>903.47400000000016</v>
      </c>
      <c r="G197" s="323" t="s">
        <v>19</v>
      </c>
      <c r="H197" s="35">
        <f t="shared" ref="H197:K197" si="24">H196</f>
        <v>24.02</v>
      </c>
      <c r="I197" s="36">
        <f t="shared" si="24"/>
        <v>16.93</v>
      </c>
      <c r="J197" s="37">
        <f t="shared" si="24"/>
        <v>10.039999999999999</v>
      </c>
      <c r="K197" s="75">
        <f t="shared" si="24"/>
        <v>48.4</v>
      </c>
    </row>
    <row r="198" spans="1:11" ht="25" customHeight="1">
      <c r="A198" s="39"/>
      <c r="B198" s="65"/>
      <c r="C198" s="263" t="s">
        <v>50</v>
      </c>
      <c r="D198" s="263" t="s">
        <v>1094</v>
      </c>
      <c r="E198" s="227">
        <v>2007.7200000000003</v>
      </c>
      <c r="F198" s="238">
        <v>903.47400000000016</v>
      </c>
      <c r="G198" s="323" t="s">
        <v>19</v>
      </c>
      <c r="H198" s="35" t="e">
        <f>H185</f>
        <v>#REF!</v>
      </c>
      <c r="I198" s="36" t="e">
        <f>I185</f>
        <v>#REF!</v>
      </c>
      <c r="J198" s="37" t="e">
        <f>J185</f>
        <v>#REF!</v>
      </c>
      <c r="K198" s="75" t="e">
        <f>K185</f>
        <v>#REF!</v>
      </c>
    </row>
    <row r="199" spans="1:11" ht="25" customHeight="1">
      <c r="A199" s="39"/>
      <c r="B199" s="65"/>
      <c r="C199" s="263" t="s">
        <v>52</v>
      </c>
      <c r="D199" s="263" t="s">
        <v>1095</v>
      </c>
      <c r="E199" s="227">
        <v>2007.7200000000003</v>
      </c>
      <c r="F199" s="238">
        <v>903.47400000000016</v>
      </c>
      <c r="G199" s="323" t="s">
        <v>19</v>
      </c>
      <c r="H199" s="35" t="e">
        <f t="shared" ref="H199:K199" si="25">H198</f>
        <v>#REF!</v>
      </c>
      <c r="I199" s="36" t="e">
        <f t="shared" si="25"/>
        <v>#REF!</v>
      </c>
      <c r="J199" s="37" t="e">
        <f t="shared" si="25"/>
        <v>#REF!</v>
      </c>
      <c r="K199" s="75" t="e">
        <f t="shared" si="25"/>
        <v>#REF!</v>
      </c>
    </row>
    <row r="200" spans="1:11" ht="25" customHeight="1">
      <c r="A200" s="39"/>
      <c r="B200" s="65"/>
      <c r="C200" s="263" t="s">
        <v>54</v>
      </c>
      <c r="D200" s="263" t="s">
        <v>1096</v>
      </c>
      <c r="E200" s="227">
        <v>2007.7200000000003</v>
      </c>
      <c r="F200" s="238">
        <v>903.47400000000016</v>
      </c>
      <c r="G200" s="323" t="s">
        <v>19</v>
      </c>
      <c r="H200" s="35" t="e">
        <f t="shared" ref="H200:K200" si="26">H195</f>
        <v>#REF!</v>
      </c>
      <c r="I200" s="36" t="e">
        <f t="shared" si="26"/>
        <v>#REF!</v>
      </c>
      <c r="J200" s="37" t="e">
        <f t="shared" si="26"/>
        <v>#REF!</v>
      </c>
      <c r="K200" s="75" t="e">
        <f t="shared" si="26"/>
        <v>#REF!</v>
      </c>
    </row>
    <row r="201" spans="1:11" ht="25" customHeight="1">
      <c r="A201" s="39"/>
      <c r="B201" s="65"/>
      <c r="C201" s="263" t="s">
        <v>56</v>
      </c>
      <c r="D201" s="263" t="s">
        <v>1097</v>
      </c>
      <c r="E201" s="227">
        <v>2007.7200000000003</v>
      </c>
      <c r="F201" s="238">
        <v>903.47400000000016</v>
      </c>
      <c r="G201" s="323" t="s">
        <v>19</v>
      </c>
      <c r="H201" s="35" t="e">
        <f t="shared" ref="H201:K201" si="27">H200</f>
        <v>#REF!</v>
      </c>
      <c r="I201" s="36" t="e">
        <f t="shared" si="27"/>
        <v>#REF!</v>
      </c>
      <c r="J201" s="37" t="e">
        <f t="shared" si="27"/>
        <v>#REF!</v>
      </c>
      <c r="K201" s="75" t="e">
        <f t="shared" si="27"/>
        <v>#REF!</v>
      </c>
    </row>
    <row r="202" spans="1:11" ht="25" customHeight="1">
      <c r="A202" s="39"/>
      <c r="B202" s="65"/>
      <c r="C202" s="262" t="s">
        <v>58</v>
      </c>
      <c r="D202" s="262" t="s">
        <v>59</v>
      </c>
      <c r="E202" s="227">
        <v>2007.7200000000003</v>
      </c>
      <c r="F202" s="238">
        <v>903.47400000000016</v>
      </c>
      <c r="G202" s="323" t="s">
        <v>19</v>
      </c>
      <c r="H202" s="136"/>
      <c r="I202" s="137"/>
      <c r="J202" s="138"/>
      <c r="K202" s="104"/>
    </row>
    <row r="203" spans="1:11" ht="25" customHeight="1">
      <c r="A203" s="39"/>
      <c r="B203" s="65"/>
      <c r="C203" s="264" t="s">
        <v>60</v>
      </c>
      <c r="D203" s="264" t="s">
        <v>59</v>
      </c>
      <c r="E203" s="266">
        <v>2316.6000000000004</v>
      </c>
      <c r="F203" s="269">
        <v>1042.4700000000003</v>
      </c>
      <c r="G203" s="323" t="s">
        <v>19</v>
      </c>
      <c r="H203" s="35" t="e">
        <f>H195</f>
        <v>#REF!</v>
      </c>
      <c r="I203" s="36" t="e">
        <f>I195</f>
        <v>#REF!</v>
      </c>
      <c r="J203" s="37" t="e">
        <f>J195</f>
        <v>#REF!</v>
      </c>
      <c r="K203" s="75" t="e">
        <f>K195</f>
        <v>#REF!</v>
      </c>
    </row>
    <row r="204" spans="1:11" ht="25" customHeight="1" thickBot="1">
      <c r="A204" s="50"/>
      <c r="B204" s="135"/>
      <c r="C204" s="265" t="s">
        <v>62</v>
      </c>
      <c r="D204" s="265"/>
      <c r="E204" s="268">
        <v>2316.6000000000004</v>
      </c>
      <c r="F204" s="270">
        <v>1042.4700000000003</v>
      </c>
      <c r="G204" s="324" t="s">
        <v>19</v>
      </c>
      <c r="H204" s="54" t="e">
        <f>H203</f>
        <v>#REF!</v>
      </c>
      <c r="I204" s="55" t="e">
        <f>I203</f>
        <v>#REF!</v>
      </c>
      <c r="J204" s="56" t="e">
        <f>J203</f>
        <v>#REF!</v>
      </c>
      <c r="K204" s="86" t="e">
        <f>K203</f>
        <v>#REF!</v>
      </c>
    </row>
    <row r="205" spans="1:11" ht="25" customHeight="1">
      <c r="A205" s="27"/>
      <c r="B205" s="168" t="s">
        <v>1098</v>
      </c>
      <c r="C205" s="260" t="s">
        <v>17</v>
      </c>
      <c r="D205" s="260" t="s">
        <v>1099</v>
      </c>
      <c r="E205" s="194">
        <v>1581.1200000000001</v>
      </c>
      <c r="F205" s="236">
        <v>711.50400000000002</v>
      </c>
      <c r="G205" s="325" t="s">
        <v>1078</v>
      </c>
      <c r="H205" s="30">
        <v>20.079999999999998</v>
      </c>
      <c r="I205" s="31">
        <v>20.079999999999998</v>
      </c>
      <c r="J205" s="32">
        <v>10.039999999999999</v>
      </c>
      <c r="K205" s="100">
        <v>46.2</v>
      </c>
    </row>
    <row r="206" spans="1:11" ht="25" customHeight="1">
      <c r="A206" s="39"/>
      <c r="B206" s="65" t="s">
        <v>20</v>
      </c>
      <c r="C206" s="261" t="s">
        <v>21</v>
      </c>
      <c r="D206" s="261" t="s">
        <v>1100</v>
      </c>
      <c r="E206" s="196">
        <v>1818.288</v>
      </c>
      <c r="F206" s="237">
        <v>818.2296</v>
      </c>
      <c r="G206" s="323" t="s">
        <v>19</v>
      </c>
      <c r="H206" s="35">
        <f>H215</f>
        <v>20.079999999999998</v>
      </c>
      <c r="I206" s="36">
        <f>I215</f>
        <v>20.079999999999998</v>
      </c>
      <c r="J206" s="37">
        <f>J215</f>
        <v>10.039999999999999</v>
      </c>
      <c r="K206" s="75">
        <f>K215</f>
        <v>46.2</v>
      </c>
    </row>
    <row r="207" spans="1:11" ht="25" customHeight="1">
      <c r="A207" s="39"/>
      <c r="B207" s="65"/>
      <c r="C207" s="261" t="s">
        <v>23</v>
      </c>
      <c r="D207" s="261" t="s">
        <v>1101</v>
      </c>
      <c r="E207" s="196">
        <v>1818.288</v>
      </c>
      <c r="F207" s="237">
        <v>818.2296</v>
      </c>
      <c r="G207" s="323" t="s">
        <v>19</v>
      </c>
      <c r="H207" s="35" t="e">
        <f>#REF!</f>
        <v>#REF!</v>
      </c>
      <c r="I207" s="36" t="e">
        <f>#REF!</f>
        <v>#REF!</v>
      </c>
      <c r="J207" s="37" t="e">
        <f>#REF!</f>
        <v>#REF!</v>
      </c>
      <c r="K207" s="75" t="e">
        <f>#REF!</f>
        <v>#REF!</v>
      </c>
    </row>
    <row r="208" spans="1:11" ht="25" customHeight="1">
      <c r="A208" s="39"/>
      <c r="B208" s="65" t="s">
        <v>1102</v>
      </c>
      <c r="C208" s="405" t="s">
        <v>26</v>
      </c>
      <c r="D208" s="405" t="s">
        <v>1103</v>
      </c>
      <c r="E208" s="196">
        <v>1818.288</v>
      </c>
      <c r="F208" s="237">
        <v>818.2296</v>
      </c>
      <c r="G208" s="323" t="s">
        <v>19</v>
      </c>
      <c r="H208" s="35" t="e">
        <f>H207</f>
        <v>#REF!</v>
      </c>
      <c r="I208" s="36" t="e">
        <f>I207</f>
        <v>#REF!</v>
      </c>
      <c r="J208" s="37" t="e">
        <f>J207</f>
        <v>#REF!</v>
      </c>
      <c r="K208" s="75" t="e">
        <f>K207</f>
        <v>#REF!</v>
      </c>
    </row>
    <row r="209" spans="1:11" ht="25" customHeight="1">
      <c r="A209" s="39"/>
      <c r="B209" s="65"/>
      <c r="C209" s="415" t="s">
        <v>28</v>
      </c>
      <c r="D209" s="415" t="s">
        <v>1104</v>
      </c>
      <c r="E209" s="227">
        <v>2055.4560000000001</v>
      </c>
      <c r="F209" s="238">
        <v>924.9552000000001</v>
      </c>
      <c r="G209" s="323" t="s">
        <v>19</v>
      </c>
      <c r="H209" s="35">
        <f>H216</f>
        <v>20.079999999999998</v>
      </c>
      <c r="I209" s="36">
        <f>I216</f>
        <v>20.079999999999998</v>
      </c>
      <c r="J209" s="37">
        <f>J216</f>
        <v>10.039999999999999</v>
      </c>
      <c r="K209" s="75">
        <f>K216</f>
        <v>46.2</v>
      </c>
    </row>
    <row r="210" spans="1:11" ht="25" customHeight="1">
      <c r="A210" s="39"/>
      <c r="B210" s="65"/>
      <c r="C210" s="262" t="s">
        <v>30</v>
      </c>
      <c r="D210" s="262" t="s">
        <v>1105</v>
      </c>
      <c r="E210" s="227">
        <v>2055.4560000000001</v>
      </c>
      <c r="F210" s="238">
        <v>924.9552000000001</v>
      </c>
      <c r="G210" s="323" t="s">
        <v>19</v>
      </c>
      <c r="H210" s="35">
        <f>H211</f>
        <v>20.079999999999998</v>
      </c>
      <c r="I210" s="36">
        <f>I211</f>
        <v>20.079999999999998</v>
      </c>
      <c r="J210" s="37">
        <f>J211</f>
        <v>10.039999999999999</v>
      </c>
      <c r="K210" s="75">
        <f>K211</f>
        <v>46.2</v>
      </c>
    </row>
    <row r="211" spans="1:11" ht="25" customHeight="1">
      <c r="A211" s="39"/>
      <c r="B211" s="65"/>
      <c r="C211" s="262" t="s">
        <v>32</v>
      </c>
      <c r="D211" s="262" t="s">
        <v>1106</v>
      </c>
      <c r="E211" s="227">
        <v>2055.4560000000001</v>
      </c>
      <c r="F211" s="238">
        <v>924.9552000000001</v>
      </c>
      <c r="G211" s="323" t="s">
        <v>19</v>
      </c>
      <c r="H211" s="35">
        <f>H209</f>
        <v>20.079999999999998</v>
      </c>
      <c r="I211" s="36">
        <f>I209</f>
        <v>20.079999999999998</v>
      </c>
      <c r="J211" s="37">
        <f>J209</f>
        <v>10.039999999999999</v>
      </c>
      <c r="K211" s="75">
        <f>K209</f>
        <v>46.2</v>
      </c>
    </row>
    <row r="212" spans="1:11" ht="25" customHeight="1">
      <c r="A212" s="39"/>
      <c r="B212" s="65"/>
      <c r="C212" s="262" t="s">
        <v>34</v>
      </c>
      <c r="D212" s="262" t="s">
        <v>1107</v>
      </c>
      <c r="E212" s="227">
        <v>2055.4560000000001</v>
      </c>
      <c r="F212" s="238">
        <v>924.9552000000001</v>
      </c>
      <c r="G212" s="323" t="s">
        <v>1078</v>
      </c>
      <c r="H212" s="35">
        <f>H205</f>
        <v>20.079999999999998</v>
      </c>
      <c r="I212" s="36">
        <f>I205</f>
        <v>20.079999999999998</v>
      </c>
      <c r="J212" s="37">
        <f>J205</f>
        <v>10.039999999999999</v>
      </c>
      <c r="K212" s="75">
        <f>K205</f>
        <v>46.2</v>
      </c>
    </row>
    <row r="213" spans="1:11" ht="25" customHeight="1">
      <c r="A213" s="39"/>
      <c r="B213" s="65"/>
      <c r="C213" s="298" t="s">
        <v>36</v>
      </c>
      <c r="D213" s="298" t="s">
        <v>1108</v>
      </c>
      <c r="E213" s="227">
        <v>2055.4560000000001</v>
      </c>
      <c r="F213" s="238">
        <v>924.9552000000001</v>
      </c>
      <c r="G213" s="323" t="s">
        <v>19</v>
      </c>
      <c r="H213" s="35"/>
      <c r="I213" s="36"/>
      <c r="J213" s="37"/>
      <c r="K213" s="75"/>
    </row>
    <row r="214" spans="1:11" ht="25" customHeight="1">
      <c r="A214" s="39"/>
      <c r="B214" s="65"/>
      <c r="C214" s="414" t="s">
        <v>38</v>
      </c>
      <c r="D214" s="414" t="s">
        <v>1109</v>
      </c>
      <c r="E214" s="227">
        <v>2055.4560000000001</v>
      </c>
      <c r="F214" s="238">
        <v>924.9552000000001</v>
      </c>
      <c r="G214" s="323" t="s">
        <v>19</v>
      </c>
      <c r="H214" s="35"/>
      <c r="I214" s="36"/>
      <c r="J214" s="37"/>
      <c r="K214" s="75"/>
    </row>
    <row r="215" spans="1:11" ht="25" customHeight="1">
      <c r="A215" s="39"/>
      <c r="B215" s="65"/>
      <c r="C215" s="262" t="s">
        <v>40</v>
      </c>
      <c r="D215" s="262" t="s">
        <v>1110</v>
      </c>
      <c r="E215" s="227">
        <v>2055.4560000000001</v>
      </c>
      <c r="F215" s="238">
        <v>924.9552000000001</v>
      </c>
      <c r="G215" s="323" t="s">
        <v>19</v>
      </c>
      <c r="H215" s="35">
        <f>H210</f>
        <v>20.079999999999998</v>
      </c>
      <c r="I215" s="36">
        <f>I210</f>
        <v>20.079999999999998</v>
      </c>
      <c r="J215" s="37">
        <f>J210</f>
        <v>10.039999999999999</v>
      </c>
      <c r="K215" s="75">
        <f>K210</f>
        <v>46.2</v>
      </c>
    </row>
    <row r="216" spans="1:11" ht="25" customHeight="1">
      <c r="A216" s="39"/>
      <c r="B216" s="65"/>
      <c r="C216" s="262" t="s">
        <v>42</v>
      </c>
      <c r="D216" s="262" t="s">
        <v>1111</v>
      </c>
      <c r="E216" s="227">
        <v>2055.4560000000001</v>
      </c>
      <c r="F216" s="238">
        <v>924.9552000000001</v>
      </c>
      <c r="G216" s="323" t="s">
        <v>19</v>
      </c>
      <c r="H216" s="35">
        <f>H212</f>
        <v>20.079999999999998</v>
      </c>
      <c r="I216" s="36">
        <f>I212</f>
        <v>20.079999999999998</v>
      </c>
      <c r="J216" s="37">
        <f>J212</f>
        <v>10.039999999999999</v>
      </c>
      <c r="K216" s="75">
        <f>K212</f>
        <v>46.2</v>
      </c>
    </row>
    <row r="217" spans="1:11" ht="25" customHeight="1">
      <c r="A217" s="39"/>
      <c r="B217" s="65"/>
      <c r="C217" s="262" t="s">
        <v>44</v>
      </c>
      <c r="D217" s="262" t="s">
        <v>1112</v>
      </c>
      <c r="E217" s="227">
        <v>2055.4560000000001</v>
      </c>
      <c r="F217" s="238">
        <v>924.9552000000001</v>
      </c>
      <c r="G217" s="323" t="s">
        <v>19</v>
      </c>
      <c r="H217" s="35" t="e">
        <f>H208</f>
        <v>#REF!</v>
      </c>
      <c r="I217" s="36" t="e">
        <f>I208</f>
        <v>#REF!</v>
      </c>
      <c r="J217" s="37" t="e">
        <f>J208</f>
        <v>#REF!</v>
      </c>
      <c r="K217" s="75" t="e">
        <f>K208</f>
        <v>#REF!</v>
      </c>
    </row>
    <row r="218" spans="1:11" ht="25" customHeight="1">
      <c r="A218" s="39"/>
      <c r="B218" s="65"/>
      <c r="C218" s="263" t="s">
        <v>46</v>
      </c>
      <c r="D218" s="263" t="s">
        <v>1113</v>
      </c>
      <c r="E218" s="227">
        <v>2055.4560000000001</v>
      </c>
      <c r="F218" s="238">
        <v>924.9552000000001</v>
      </c>
      <c r="G218" s="323" t="s">
        <v>19</v>
      </c>
      <c r="H218" s="35">
        <f>H206</f>
        <v>20.079999999999998</v>
      </c>
      <c r="I218" s="36">
        <f>I206</f>
        <v>20.079999999999998</v>
      </c>
      <c r="J218" s="37">
        <f>J206</f>
        <v>10.039999999999999</v>
      </c>
      <c r="K218" s="75">
        <f>K206</f>
        <v>46.2</v>
      </c>
    </row>
    <row r="219" spans="1:11" ht="25" customHeight="1">
      <c r="A219" s="39"/>
      <c r="B219" s="65"/>
      <c r="C219" s="263" t="s">
        <v>48</v>
      </c>
      <c r="D219" s="263" t="s">
        <v>1114</v>
      </c>
      <c r="E219" s="227">
        <v>2055.4560000000001</v>
      </c>
      <c r="F219" s="238">
        <v>924.9552000000001</v>
      </c>
      <c r="G219" s="323" t="s">
        <v>19</v>
      </c>
      <c r="H219" s="35">
        <f t="shared" ref="H219:K219" si="28">H218</f>
        <v>20.079999999999998</v>
      </c>
      <c r="I219" s="36">
        <f t="shared" si="28"/>
        <v>20.079999999999998</v>
      </c>
      <c r="J219" s="37">
        <f t="shared" si="28"/>
        <v>10.039999999999999</v>
      </c>
      <c r="K219" s="75">
        <f t="shared" si="28"/>
        <v>46.2</v>
      </c>
    </row>
    <row r="220" spans="1:11" ht="25" customHeight="1">
      <c r="A220" s="39"/>
      <c r="B220" s="65"/>
      <c r="C220" s="263" t="s">
        <v>50</v>
      </c>
      <c r="D220" s="263" t="s">
        <v>1115</v>
      </c>
      <c r="E220" s="227">
        <v>2055.4560000000001</v>
      </c>
      <c r="F220" s="238">
        <v>924.9552000000001</v>
      </c>
      <c r="G220" s="323" t="s">
        <v>19</v>
      </c>
      <c r="H220" s="35" t="e">
        <f>H207</f>
        <v>#REF!</v>
      </c>
      <c r="I220" s="36" t="e">
        <f>I207</f>
        <v>#REF!</v>
      </c>
      <c r="J220" s="37" t="e">
        <f>J207</f>
        <v>#REF!</v>
      </c>
      <c r="K220" s="75" t="e">
        <f>K207</f>
        <v>#REF!</v>
      </c>
    </row>
    <row r="221" spans="1:11" ht="25" customHeight="1">
      <c r="A221" s="39"/>
      <c r="B221" s="65"/>
      <c r="C221" s="263" t="s">
        <v>52</v>
      </c>
      <c r="D221" s="263" t="s">
        <v>1116</v>
      </c>
      <c r="E221" s="227">
        <v>2055.4560000000001</v>
      </c>
      <c r="F221" s="238">
        <v>924.9552000000001</v>
      </c>
      <c r="G221" s="323" t="s">
        <v>19</v>
      </c>
      <c r="H221" s="35" t="e">
        <f t="shared" ref="H221:K221" si="29">H220</f>
        <v>#REF!</v>
      </c>
      <c r="I221" s="36" t="e">
        <f t="shared" si="29"/>
        <v>#REF!</v>
      </c>
      <c r="J221" s="37" t="e">
        <f t="shared" si="29"/>
        <v>#REF!</v>
      </c>
      <c r="K221" s="75" t="e">
        <f t="shared" si="29"/>
        <v>#REF!</v>
      </c>
    </row>
    <row r="222" spans="1:11" ht="25" customHeight="1">
      <c r="A222" s="39"/>
      <c r="B222" s="65"/>
      <c r="C222" s="263" t="s">
        <v>54</v>
      </c>
      <c r="D222" s="263" t="s">
        <v>1117</v>
      </c>
      <c r="E222" s="227">
        <v>2055.4560000000001</v>
      </c>
      <c r="F222" s="238">
        <v>924.9552000000001</v>
      </c>
      <c r="G222" s="323" t="s">
        <v>19</v>
      </c>
      <c r="H222" s="35" t="e">
        <f t="shared" ref="H222:K222" si="30">H217</f>
        <v>#REF!</v>
      </c>
      <c r="I222" s="36" t="e">
        <f t="shared" si="30"/>
        <v>#REF!</v>
      </c>
      <c r="J222" s="37" t="e">
        <f t="shared" si="30"/>
        <v>#REF!</v>
      </c>
      <c r="K222" s="75" t="e">
        <f t="shared" si="30"/>
        <v>#REF!</v>
      </c>
    </row>
    <row r="223" spans="1:11" ht="25" customHeight="1">
      <c r="A223" s="39"/>
      <c r="B223" s="65"/>
      <c r="C223" s="263" t="s">
        <v>56</v>
      </c>
      <c r="D223" s="263" t="s">
        <v>1118</v>
      </c>
      <c r="E223" s="227">
        <v>2055.4560000000001</v>
      </c>
      <c r="F223" s="238">
        <v>924.9552000000001</v>
      </c>
      <c r="G223" s="323" t="s">
        <v>19</v>
      </c>
      <c r="H223" s="35" t="e">
        <f t="shared" ref="H223:K223" si="31">H222</f>
        <v>#REF!</v>
      </c>
      <c r="I223" s="36" t="e">
        <f t="shared" si="31"/>
        <v>#REF!</v>
      </c>
      <c r="J223" s="37" t="e">
        <f t="shared" si="31"/>
        <v>#REF!</v>
      </c>
      <c r="K223" s="75" t="e">
        <f t="shared" si="31"/>
        <v>#REF!</v>
      </c>
    </row>
    <row r="224" spans="1:11" ht="25" customHeight="1">
      <c r="A224" s="39"/>
      <c r="B224" s="65"/>
      <c r="C224" s="262" t="s">
        <v>58</v>
      </c>
      <c r="D224" s="262" t="s">
        <v>59</v>
      </c>
      <c r="E224" s="227">
        <v>2055.4560000000001</v>
      </c>
      <c r="F224" s="238">
        <v>924.9552000000001</v>
      </c>
      <c r="G224" s="323" t="s">
        <v>19</v>
      </c>
      <c r="H224" s="136"/>
      <c r="I224" s="137"/>
      <c r="J224" s="138"/>
      <c r="K224" s="104"/>
    </row>
    <row r="225" spans="1:12" ht="25" customHeight="1">
      <c r="A225" s="39"/>
      <c r="B225" s="65"/>
      <c r="C225" s="264" t="s">
        <v>60</v>
      </c>
      <c r="D225" s="264" t="s">
        <v>59</v>
      </c>
      <c r="E225" s="266">
        <v>2371.6800000000003</v>
      </c>
      <c r="F225" s="269">
        <v>1067.2560000000001</v>
      </c>
      <c r="G225" s="323" t="s">
        <v>19</v>
      </c>
      <c r="H225" s="35" t="e">
        <f>H217</f>
        <v>#REF!</v>
      </c>
      <c r="I225" s="36" t="e">
        <f>I217</f>
        <v>#REF!</v>
      </c>
      <c r="J225" s="37" t="e">
        <f>J217</f>
        <v>#REF!</v>
      </c>
      <c r="K225" s="75" t="e">
        <f>K217</f>
        <v>#REF!</v>
      </c>
    </row>
    <row r="226" spans="1:12" ht="25" customHeight="1" thickBot="1">
      <c r="A226" s="50"/>
      <c r="B226" s="135"/>
      <c r="C226" s="265" t="s">
        <v>62</v>
      </c>
      <c r="D226" s="265"/>
      <c r="E226" s="268">
        <v>2371.6800000000003</v>
      </c>
      <c r="F226" s="270">
        <v>1067.2560000000001</v>
      </c>
      <c r="G226" s="324" t="s">
        <v>19</v>
      </c>
      <c r="H226" s="54" t="e">
        <f>H225</f>
        <v>#REF!</v>
      </c>
      <c r="I226" s="55" t="e">
        <f>I225</f>
        <v>#REF!</v>
      </c>
      <c r="J226" s="56" t="e">
        <f>J225</f>
        <v>#REF!</v>
      </c>
      <c r="K226" s="86" t="e">
        <f>K225</f>
        <v>#REF!</v>
      </c>
    </row>
    <row r="227" spans="1:12" ht="24" customHeight="1">
      <c r="A227" s="419"/>
      <c r="B227" s="420" t="s">
        <v>1119</v>
      </c>
      <c r="C227" s="260" t="s">
        <v>17</v>
      </c>
      <c r="D227" s="260" t="s">
        <v>1120</v>
      </c>
      <c r="E227" s="194">
        <v>1456.5419999999999</v>
      </c>
      <c r="F227" s="236">
        <v>655.44389999999999</v>
      </c>
      <c r="G227" s="434" t="s">
        <v>1078</v>
      </c>
      <c r="H227" s="421">
        <v>20.079999999999998</v>
      </c>
      <c r="I227" s="422">
        <v>20.079999999999998</v>
      </c>
      <c r="J227" s="423">
        <v>10.039999999999999</v>
      </c>
      <c r="K227" s="424">
        <v>46.2</v>
      </c>
    </row>
    <row r="228" spans="1:12" ht="24" customHeight="1">
      <c r="A228" s="425"/>
      <c r="B228" s="426" t="s">
        <v>150</v>
      </c>
      <c r="C228" s="261" t="s">
        <v>21</v>
      </c>
      <c r="D228" s="261" t="s">
        <v>1121</v>
      </c>
      <c r="E228" s="196">
        <v>1675.0233000000001</v>
      </c>
      <c r="F228" s="237">
        <v>753.76048500000002</v>
      </c>
      <c r="G228" s="435" t="s">
        <v>1078</v>
      </c>
      <c r="H228" s="427">
        <f>H227</f>
        <v>20.079999999999998</v>
      </c>
      <c r="I228" s="428">
        <f>I227</f>
        <v>20.079999999999998</v>
      </c>
      <c r="J228" s="429">
        <f>J227</f>
        <v>10.039999999999999</v>
      </c>
      <c r="K228" s="430">
        <f>K227</f>
        <v>46.2</v>
      </c>
    </row>
    <row r="229" spans="1:12" ht="24" customHeight="1">
      <c r="A229" s="425"/>
      <c r="B229" s="431"/>
      <c r="C229" s="261" t="s">
        <v>23</v>
      </c>
      <c r="D229" s="261" t="s">
        <v>1122</v>
      </c>
      <c r="E229" s="196">
        <v>1675.0233000000001</v>
      </c>
      <c r="F229" s="237">
        <v>753.76048500000002</v>
      </c>
      <c r="G229" s="435" t="s">
        <v>19</v>
      </c>
      <c r="H229" s="427">
        <f t="shared" ref="H229:K238" si="32">H228</f>
        <v>20.079999999999998</v>
      </c>
      <c r="I229" s="428">
        <f t="shared" si="32"/>
        <v>20.079999999999998</v>
      </c>
      <c r="J229" s="429">
        <f t="shared" si="32"/>
        <v>10.039999999999999</v>
      </c>
      <c r="K229" s="430">
        <f t="shared" si="32"/>
        <v>46.2</v>
      </c>
    </row>
    <row r="230" spans="1:12" ht="24" customHeight="1">
      <c r="A230" s="425"/>
      <c r="B230" s="432"/>
      <c r="C230" s="405" t="s">
        <v>26</v>
      </c>
      <c r="D230" s="405" t="s">
        <v>1123</v>
      </c>
      <c r="E230" s="196">
        <v>1675.0233000000001</v>
      </c>
      <c r="F230" s="237">
        <v>753.76048500000002</v>
      </c>
      <c r="G230" s="435" t="s">
        <v>19</v>
      </c>
      <c r="H230" s="427">
        <f t="shared" si="32"/>
        <v>20.079999999999998</v>
      </c>
      <c r="I230" s="428">
        <f t="shared" si="32"/>
        <v>20.079999999999998</v>
      </c>
      <c r="J230" s="429">
        <f t="shared" si="32"/>
        <v>10.039999999999999</v>
      </c>
      <c r="K230" s="430">
        <f t="shared" si="32"/>
        <v>46.2</v>
      </c>
      <c r="L230" s="433"/>
    </row>
    <row r="231" spans="1:12" ht="24" customHeight="1">
      <c r="A231" s="425"/>
      <c r="B231" s="432"/>
      <c r="C231" s="415" t="s">
        <v>28</v>
      </c>
      <c r="D231" s="415" t="s">
        <v>1124</v>
      </c>
      <c r="E231" s="227">
        <v>1893.5046000000002</v>
      </c>
      <c r="F231" s="238">
        <v>852.07707000000016</v>
      </c>
      <c r="G231" s="435" t="s">
        <v>19</v>
      </c>
      <c r="H231" s="427">
        <f t="shared" si="32"/>
        <v>20.079999999999998</v>
      </c>
      <c r="I231" s="428">
        <f t="shared" si="32"/>
        <v>20.079999999999998</v>
      </c>
      <c r="J231" s="429">
        <f t="shared" si="32"/>
        <v>10.039999999999999</v>
      </c>
      <c r="K231" s="430">
        <f t="shared" si="32"/>
        <v>46.2</v>
      </c>
    </row>
    <row r="232" spans="1:12" ht="24" customHeight="1">
      <c r="A232" s="425"/>
      <c r="B232" s="432" t="s">
        <v>1125</v>
      </c>
      <c r="C232" s="262" t="s">
        <v>30</v>
      </c>
      <c r="D232" s="262" t="s">
        <v>1126</v>
      </c>
      <c r="E232" s="227">
        <v>1893.5046000000002</v>
      </c>
      <c r="F232" s="238">
        <v>852.07707000000016</v>
      </c>
      <c r="G232" s="435" t="s">
        <v>19</v>
      </c>
      <c r="H232" s="427">
        <f t="shared" si="32"/>
        <v>20.079999999999998</v>
      </c>
      <c r="I232" s="428">
        <f t="shared" si="32"/>
        <v>20.079999999999998</v>
      </c>
      <c r="J232" s="429">
        <f t="shared" si="32"/>
        <v>10.039999999999999</v>
      </c>
      <c r="K232" s="430">
        <f t="shared" si="32"/>
        <v>46.2</v>
      </c>
    </row>
    <row r="233" spans="1:12" ht="24" customHeight="1">
      <c r="A233" s="425"/>
      <c r="B233" s="432"/>
      <c r="C233" s="262" t="s">
        <v>32</v>
      </c>
      <c r="D233" s="262" t="s">
        <v>1127</v>
      </c>
      <c r="E233" s="227">
        <v>1893.5046000000002</v>
      </c>
      <c r="F233" s="238">
        <v>852.07707000000016</v>
      </c>
      <c r="G233" s="435" t="s">
        <v>19</v>
      </c>
      <c r="H233" s="427">
        <f t="shared" si="32"/>
        <v>20.079999999999998</v>
      </c>
      <c r="I233" s="428">
        <f t="shared" si="32"/>
        <v>20.079999999999998</v>
      </c>
      <c r="J233" s="429">
        <f t="shared" si="32"/>
        <v>10.039999999999999</v>
      </c>
      <c r="K233" s="430">
        <f t="shared" si="32"/>
        <v>46.2</v>
      </c>
    </row>
    <row r="234" spans="1:12" ht="24" customHeight="1">
      <c r="A234" s="425"/>
      <c r="B234" s="432"/>
      <c r="C234" s="262" t="s">
        <v>34</v>
      </c>
      <c r="D234" s="262" t="s">
        <v>1128</v>
      </c>
      <c r="E234" s="227">
        <v>1893.5046000000002</v>
      </c>
      <c r="F234" s="238">
        <v>852.07707000000016</v>
      </c>
      <c r="G234" s="435" t="s">
        <v>19</v>
      </c>
      <c r="H234" s="427">
        <f t="shared" si="32"/>
        <v>20.079999999999998</v>
      </c>
      <c r="I234" s="428">
        <f t="shared" si="32"/>
        <v>20.079999999999998</v>
      </c>
      <c r="J234" s="429">
        <f t="shared" si="32"/>
        <v>10.039999999999999</v>
      </c>
      <c r="K234" s="430">
        <f t="shared" si="32"/>
        <v>46.2</v>
      </c>
    </row>
    <row r="235" spans="1:12" ht="24" customHeight="1">
      <c r="A235" s="425"/>
      <c r="B235" s="432"/>
      <c r="C235" s="298" t="s">
        <v>36</v>
      </c>
      <c r="D235" s="298" t="s">
        <v>1129</v>
      </c>
      <c r="E235" s="227">
        <v>1893.5046000000002</v>
      </c>
      <c r="F235" s="238">
        <v>852.07707000000016</v>
      </c>
      <c r="G235" s="435" t="s">
        <v>19</v>
      </c>
      <c r="H235" s="427">
        <f t="shared" si="32"/>
        <v>20.079999999999998</v>
      </c>
      <c r="I235" s="428">
        <f t="shared" si="32"/>
        <v>20.079999999999998</v>
      </c>
      <c r="J235" s="429">
        <f t="shared" si="32"/>
        <v>10.039999999999999</v>
      </c>
      <c r="K235" s="430">
        <f t="shared" si="32"/>
        <v>46.2</v>
      </c>
    </row>
    <row r="236" spans="1:12" ht="24" customHeight="1">
      <c r="A236" s="425"/>
      <c r="B236" s="432"/>
      <c r="C236" s="414" t="s">
        <v>38</v>
      </c>
      <c r="D236" s="414" t="s">
        <v>1130</v>
      </c>
      <c r="E236" s="227">
        <v>1893.5046000000002</v>
      </c>
      <c r="F236" s="238">
        <v>852.07707000000016</v>
      </c>
      <c r="G236" s="435" t="s">
        <v>19</v>
      </c>
      <c r="H236" s="427">
        <f t="shared" si="32"/>
        <v>20.079999999999998</v>
      </c>
      <c r="I236" s="428">
        <f t="shared" si="32"/>
        <v>20.079999999999998</v>
      </c>
      <c r="J236" s="429">
        <f t="shared" si="32"/>
        <v>10.039999999999999</v>
      </c>
      <c r="K236" s="430">
        <f t="shared" si="32"/>
        <v>46.2</v>
      </c>
    </row>
    <row r="237" spans="1:12" ht="24" customHeight="1">
      <c r="A237" s="425"/>
      <c r="B237" s="432"/>
      <c r="C237" s="262" t="s">
        <v>40</v>
      </c>
      <c r="D237" s="262" t="s">
        <v>1131</v>
      </c>
      <c r="E237" s="227">
        <v>1893.5046000000002</v>
      </c>
      <c r="F237" s="238">
        <v>852.07707000000016</v>
      </c>
      <c r="G237" s="435" t="s">
        <v>19</v>
      </c>
      <c r="H237" s="427">
        <f t="shared" si="32"/>
        <v>20.079999999999998</v>
      </c>
      <c r="I237" s="428">
        <f t="shared" si="32"/>
        <v>20.079999999999998</v>
      </c>
      <c r="J237" s="429">
        <f t="shared" si="32"/>
        <v>10.039999999999999</v>
      </c>
      <c r="K237" s="430">
        <f t="shared" si="32"/>
        <v>46.2</v>
      </c>
    </row>
    <row r="238" spans="1:12" ht="24" customHeight="1">
      <c r="A238" s="425"/>
      <c r="B238" s="432"/>
      <c r="C238" s="262" t="s">
        <v>42</v>
      </c>
      <c r="D238" s="262" t="s">
        <v>1132</v>
      </c>
      <c r="E238" s="227">
        <v>1893.5046000000002</v>
      </c>
      <c r="F238" s="238">
        <v>852.07707000000016</v>
      </c>
      <c r="G238" s="436" t="s">
        <v>19</v>
      </c>
      <c r="H238" s="427">
        <f t="shared" si="32"/>
        <v>20.079999999999998</v>
      </c>
      <c r="I238" s="428">
        <f t="shared" si="32"/>
        <v>20.079999999999998</v>
      </c>
      <c r="J238" s="429">
        <f t="shared" si="32"/>
        <v>10.039999999999999</v>
      </c>
      <c r="K238" s="430">
        <f t="shared" si="32"/>
        <v>46.2</v>
      </c>
    </row>
    <row r="239" spans="1:12" ht="24" customHeight="1">
      <c r="A239" s="425"/>
      <c r="B239" s="432"/>
      <c r="C239" s="262" t="s">
        <v>44</v>
      </c>
      <c r="D239" s="262" t="s">
        <v>1133</v>
      </c>
      <c r="E239" s="227">
        <v>1893.5046000000002</v>
      </c>
      <c r="F239" s="238">
        <v>852.07707000000016</v>
      </c>
      <c r="G239" s="435" t="s">
        <v>19</v>
      </c>
      <c r="H239" s="427">
        <f t="shared" ref="H239:K239" si="33">H234</f>
        <v>20.079999999999998</v>
      </c>
      <c r="I239" s="428">
        <f t="shared" si="33"/>
        <v>20.079999999999998</v>
      </c>
      <c r="J239" s="429">
        <f t="shared" si="33"/>
        <v>10.039999999999999</v>
      </c>
      <c r="K239" s="430">
        <f t="shared" si="33"/>
        <v>46.2</v>
      </c>
    </row>
    <row r="240" spans="1:12" ht="24" customHeight="1">
      <c r="A240" s="425"/>
      <c r="B240" s="432"/>
      <c r="C240" s="263" t="s">
        <v>46</v>
      </c>
      <c r="D240" s="263" t="s">
        <v>1134</v>
      </c>
      <c r="E240" s="227">
        <v>1893.5046000000002</v>
      </c>
      <c r="F240" s="238">
        <v>852.07707000000016</v>
      </c>
      <c r="G240" s="436" t="s">
        <v>19</v>
      </c>
      <c r="H240" s="427">
        <f t="shared" ref="H240:K240" si="34">H239</f>
        <v>20.079999999999998</v>
      </c>
      <c r="I240" s="428">
        <f t="shared" si="34"/>
        <v>20.079999999999998</v>
      </c>
      <c r="J240" s="429">
        <f t="shared" si="34"/>
        <v>10.039999999999999</v>
      </c>
      <c r="K240" s="430">
        <f t="shared" si="34"/>
        <v>46.2</v>
      </c>
    </row>
    <row r="241" spans="1:11" ht="24" customHeight="1">
      <c r="A241" s="425"/>
      <c r="B241" s="432"/>
      <c r="C241" s="263" t="s">
        <v>48</v>
      </c>
      <c r="D241" s="263" t="s">
        <v>1135</v>
      </c>
      <c r="E241" s="227">
        <v>1893.5046000000002</v>
      </c>
      <c r="F241" s="238">
        <v>852.07707000000016</v>
      </c>
      <c r="G241" s="435" t="s">
        <v>19</v>
      </c>
      <c r="H241" s="427">
        <f t="shared" ref="H241:K241" si="35">H236</f>
        <v>20.079999999999998</v>
      </c>
      <c r="I241" s="428">
        <f t="shared" si="35"/>
        <v>20.079999999999998</v>
      </c>
      <c r="J241" s="429">
        <f t="shared" si="35"/>
        <v>10.039999999999999</v>
      </c>
      <c r="K241" s="430">
        <f t="shared" si="35"/>
        <v>46.2</v>
      </c>
    </row>
    <row r="242" spans="1:11" ht="24" customHeight="1">
      <c r="A242" s="425"/>
      <c r="B242" s="432"/>
      <c r="C242" s="263" t="s">
        <v>50</v>
      </c>
      <c r="D242" s="263" t="s">
        <v>1136</v>
      </c>
      <c r="E242" s="227">
        <v>1893.5046000000002</v>
      </c>
      <c r="F242" s="238">
        <v>852.07707000000016</v>
      </c>
      <c r="G242" s="436" t="s">
        <v>19</v>
      </c>
      <c r="H242" s="427">
        <f t="shared" ref="H242:K242" si="36">H241</f>
        <v>20.079999999999998</v>
      </c>
      <c r="I242" s="428">
        <f t="shared" si="36"/>
        <v>20.079999999999998</v>
      </c>
      <c r="J242" s="429">
        <f t="shared" si="36"/>
        <v>10.039999999999999</v>
      </c>
      <c r="K242" s="430">
        <f t="shared" si="36"/>
        <v>46.2</v>
      </c>
    </row>
    <row r="243" spans="1:11" ht="24" customHeight="1">
      <c r="A243" s="425"/>
      <c r="B243" s="432"/>
      <c r="C243" s="263" t="s">
        <v>52</v>
      </c>
      <c r="D243" s="263" t="s">
        <v>1137</v>
      </c>
      <c r="E243" s="227">
        <v>1893.5046000000002</v>
      </c>
      <c r="F243" s="238">
        <v>852.07707000000016</v>
      </c>
      <c r="G243" s="436" t="s">
        <v>19</v>
      </c>
      <c r="H243" s="427"/>
      <c r="I243" s="428"/>
      <c r="J243" s="429"/>
      <c r="K243" s="430"/>
    </row>
    <row r="244" spans="1:11" ht="24" customHeight="1">
      <c r="A244" s="425"/>
      <c r="B244" s="432"/>
      <c r="C244" s="263" t="s">
        <v>54</v>
      </c>
      <c r="D244" s="263" t="s">
        <v>1138</v>
      </c>
      <c r="E244" s="227">
        <v>1893.5046000000002</v>
      </c>
      <c r="F244" s="238">
        <v>852.07707000000016</v>
      </c>
      <c r="G244" s="436" t="s">
        <v>19</v>
      </c>
      <c r="H244" s="427"/>
      <c r="I244" s="428"/>
      <c r="J244" s="429"/>
      <c r="K244" s="430"/>
    </row>
    <row r="245" spans="1:11" ht="24" customHeight="1">
      <c r="A245" s="425"/>
      <c r="B245" s="432"/>
      <c r="C245" s="263" t="s">
        <v>56</v>
      </c>
      <c r="D245" s="263" t="s">
        <v>1139</v>
      </c>
      <c r="E245" s="227">
        <v>1893.5046000000002</v>
      </c>
      <c r="F245" s="238">
        <v>852.07707000000016</v>
      </c>
      <c r="G245" s="435" t="s">
        <v>19</v>
      </c>
      <c r="H245" s="427">
        <f t="shared" ref="H245:K245" si="37">H238</f>
        <v>20.079999999999998</v>
      </c>
      <c r="I245" s="428">
        <f t="shared" si="37"/>
        <v>20.079999999999998</v>
      </c>
      <c r="J245" s="429">
        <f t="shared" si="37"/>
        <v>10.039999999999999</v>
      </c>
      <c r="K245" s="430">
        <f t="shared" si="37"/>
        <v>46.2</v>
      </c>
    </row>
    <row r="246" spans="1:11" ht="24" customHeight="1">
      <c r="A246" s="425"/>
      <c r="B246" s="432"/>
      <c r="C246" s="262" t="s">
        <v>58</v>
      </c>
      <c r="D246" s="262" t="s">
        <v>59</v>
      </c>
      <c r="E246" s="227">
        <v>1893.5046000000002</v>
      </c>
      <c r="F246" s="238">
        <v>852.07707000000016</v>
      </c>
      <c r="G246" s="436" t="s">
        <v>19</v>
      </c>
      <c r="H246" s="427"/>
      <c r="I246" s="428"/>
      <c r="J246" s="429"/>
      <c r="K246" s="430"/>
    </row>
    <row r="247" spans="1:11" ht="24" customHeight="1">
      <c r="A247" s="425"/>
      <c r="B247" s="432"/>
      <c r="C247" s="264" t="s">
        <v>60</v>
      </c>
      <c r="D247" s="264" t="s">
        <v>59</v>
      </c>
      <c r="E247" s="266">
        <v>2184.8130000000001</v>
      </c>
      <c r="F247" s="269">
        <v>983.16585000000009</v>
      </c>
      <c r="G247" s="436" t="s">
        <v>19</v>
      </c>
      <c r="H247" s="427">
        <f t="shared" ref="H247:K247" si="38">H245</f>
        <v>20.079999999999998</v>
      </c>
      <c r="I247" s="428">
        <f t="shared" si="38"/>
        <v>20.079999999999998</v>
      </c>
      <c r="J247" s="429">
        <f t="shared" si="38"/>
        <v>10.039999999999999</v>
      </c>
      <c r="K247" s="430">
        <f t="shared" si="38"/>
        <v>46.2</v>
      </c>
    </row>
    <row r="248" spans="1:11" ht="24" customHeight="1" thickBot="1">
      <c r="A248" s="425"/>
      <c r="B248" s="432"/>
      <c r="C248" s="265" t="s">
        <v>62</v>
      </c>
      <c r="D248" s="265"/>
      <c r="E248" s="266">
        <v>2184.8130000000001</v>
      </c>
      <c r="F248" s="269">
        <v>983.16585000000009</v>
      </c>
      <c r="G248" s="435" t="s">
        <v>19</v>
      </c>
      <c r="H248" s="427">
        <f>H238</f>
        <v>20.079999999999998</v>
      </c>
      <c r="I248" s="428">
        <f>I238</f>
        <v>20.079999999999998</v>
      </c>
      <c r="J248" s="429">
        <f>J238</f>
        <v>10.039999999999999</v>
      </c>
      <c r="K248" s="430">
        <f>K238</f>
        <v>46.2</v>
      </c>
    </row>
    <row r="249" spans="1:11" ht="25" customHeight="1">
      <c r="A249" s="27"/>
      <c r="B249" s="168" t="s">
        <v>1140</v>
      </c>
      <c r="C249" s="260" t="s">
        <v>17</v>
      </c>
      <c r="D249" s="260" t="s">
        <v>1141</v>
      </c>
      <c r="E249" s="194">
        <v>1817.6400000000003</v>
      </c>
      <c r="F249" s="236">
        <v>817.93800000000022</v>
      </c>
      <c r="G249" s="325" t="s">
        <v>19</v>
      </c>
      <c r="H249" s="30">
        <v>25.75</v>
      </c>
      <c r="I249" s="31">
        <v>25.75</v>
      </c>
      <c r="J249" s="32">
        <v>10.25</v>
      </c>
      <c r="K249" s="87">
        <v>59.5</v>
      </c>
    </row>
    <row r="250" spans="1:11" ht="25" customHeight="1">
      <c r="A250" s="39"/>
      <c r="B250" s="65" t="s">
        <v>20</v>
      </c>
      <c r="C250" s="261" t="s">
        <v>21</v>
      </c>
      <c r="D250" s="261" t="s">
        <v>1142</v>
      </c>
      <c r="E250" s="196">
        <v>2090.2860000000001</v>
      </c>
      <c r="F250" s="237">
        <v>940.62870000000009</v>
      </c>
      <c r="G250" s="323" t="s">
        <v>19</v>
      </c>
      <c r="H250" s="46">
        <f>H259</f>
        <v>25.75</v>
      </c>
      <c r="I250" s="47">
        <f>I259</f>
        <v>25.75</v>
      </c>
      <c r="J250" s="48">
        <f>J259</f>
        <v>10.25</v>
      </c>
      <c r="K250" s="88">
        <f>K259</f>
        <v>59.5</v>
      </c>
    </row>
    <row r="251" spans="1:11" ht="25" customHeight="1">
      <c r="A251" s="39"/>
      <c r="B251" s="65"/>
      <c r="C251" s="261" t="s">
        <v>23</v>
      </c>
      <c r="D251" s="261" t="s">
        <v>1143</v>
      </c>
      <c r="E251" s="196">
        <v>2090.2860000000001</v>
      </c>
      <c r="F251" s="237">
        <v>940.62870000000009</v>
      </c>
      <c r="G251" s="323" t="s">
        <v>19</v>
      </c>
      <c r="H251" s="46" t="e">
        <f>#REF!</f>
        <v>#REF!</v>
      </c>
      <c r="I251" s="47" t="e">
        <f>#REF!</f>
        <v>#REF!</v>
      </c>
      <c r="J251" s="48" t="e">
        <f>#REF!</f>
        <v>#REF!</v>
      </c>
      <c r="K251" s="88" t="e">
        <f>#REF!</f>
        <v>#REF!</v>
      </c>
    </row>
    <row r="252" spans="1:11" ht="25" customHeight="1">
      <c r="A252" s="39"/>
      <c r="B252" s="65" t="s">
        <v>1144</v>
      </c>
      <c r="C252" s="405" t="s">
        <v>26</v>
      </c>
      <c r="D252" s="405" t="s">
        <v>1145</v>
      </c>
      <c r="E252" s="196">
        <v>2090.2860000000001</v>
      </c>
      <c r="F252" s="237">
        <v>940.62870000000009</v>
      </c>
      <c r="G252" s="323" t="s">
        <v>19</v>
      </c>
      <c r="H252" s="46" t="e">
        <f>H251</f>
        <v>#REF!</v>
      </c>
      <c r="I252" s="47" t="e">
        <f>I251</f>
        <v>#REF!</v>
      </c>
      <c r="J252" s="48" t="e">
        <f>J251</f>
        <v>#REF!</v>
      </c>
      <c r="K252" s="88" t="e">
        <f>K251</f>
        <v>#REF!</v>
      </c>
    </row>
    <row r="253" spans="1:11" ht="25" customHeight="1">
      <c r="A253" s="39"/>
      <c r="B253" s="65"/>
      <c r="C253" s="415" t="s">
        <v>28</v>
      </c>
      <c r="D253" s="415" t="s">
        <v>1146</v>
      </c>
      <c r="E253" s="227">
        <v>2362.9320000000007</v>
      </c>
      <c r="F253" s="238">
        <v>1063.3194000000003</v>
      </c>
      <c r="G253" s="323" t="s">
        <v>19</v>
      </c>
      <c r="H253" s="46">
        <f>H260</f>
        <v>25.75</v>
      </c>
      <c r="I253" s="47">
        <f>I260</f>
        <v>25.75</v>
      </c>
      <c r="J253" s="48">
        <f>J260</f>
        <v>10.25</v>
      </c>
      <c r="K253" s="88">
        <f>K260</f>
        <v>59.5</v>
      </c>
    </row>
    <row r="254" spans="1:11" ht="25" customHeight="1">
      <c r="A254" s="39"/>
      <c r="B254" s="65"/>
      <c r="C254" s="262" t="s">
        <v>30</v>
      </c>
      <c r="D254" s="262" t="s">
        <v>1147</v>
      </c>
      <c r="E254" s="227">
        <v>2362.9320000000007</v>
      </c>
      <c r="F254" s="238">
        <v>1063.3194000000003</v>
      </c>
      <c r="G254" s="323" t="s">
        <v>19</v>
      </c>
      <c r="H254" s="46">
        <f>H255</f>
        <v>25.75</v>
      </c>
      <c r="I254" s="47">
        <f>I255</f>
        <v>25.75</v>
      </c>
      <c r="J254" s="48">
        <f>J255</f>
        <v>10.25</v>
      </c>
      <c r="K254" s="88">
        <f>K255</f>
        <v>59.5</v>
      </c>
    </row>
    <row r="255" spans="1:11" ht="25" customHeight="1">
      <c r="A255" s="39"/>
      <c r="B255" s="65"/>
      <c r="C255" s="262" t="s">
        <v>32</v>
      </c>
      <c r="D255" s="262" t="s">
        <v>1148</v>
      </c>
      <c r="E255" s="227">
        <v>2362.9320000000007</v>
      </c>
      <c r="F255" s="238">
        <v>1063.3194000000003</v>
      </c>
      <c r="G255" s="323" t="s">
        <v>19</v>
      </c>
      <c r="H255" s="46">
        <f>H253</f>
        <v>25.75</v>
      </c>
      <c r="I255" s="47">
        <f>I253</f>
        <v>25.75</v>
      </c>
      <c r="J255" s="48">
        <f>J253</f>
        <v>10.25</v>
      </c>
      <c r="K255" s="88">
        <f>K253</f>
        <v>59.5</v>
      </c>
    </row>
    <row r="256" spans="1:11" ht="25" customHeight="1">
      <c r="A256" s="39"/>
      <c r="B256" s="65"/>
      <c r="C256" s="262" t="s">
        <v>34</v>
      </c>
      <c r="D256" s="262" t="s">
        <v>1149</v>
      </c>
      <c r="E256" s="227">
        <v>2362.9320000000007</v>
      </c>
      <c r="F256" s="238">
        <v>1063.3194000000003</v>
      </c>
      <c r="G256" s="323" t="s">
        <v>19</v>
      </c>
      <c r="H256" s="46">
        <f>H249</f>
        <v>25.75</v>
      </c>
      <c r="I256" s="47">
        <f>I249</f>
        <v>25.75</v>
      </c>
      <c r="J256" s="48">
        <f>J249</f>
        <v>10.25</v>
      </c>
      <c r="K256" s="88">
        <f>K249</f>
        <v>59.5</v>
      </c>
    </row>
    <row r="257" spans="1:11" ht="25" customHeight="1">
      <c r="A257" s="39"/>
      <c r="B257" s="65"/>
      <c r="C257" s="298" t="s">
        <v>36</v>
      </c>
      <c r="D257" s="298" t="s">
        <v>1150</v>
      </c>
      <c r="E257" s="227">
        <v>2362.9320000000007</v>
      </c>
      <c r="F257" s="238">
        <v>1063.3194000000003</v>
      </c>
      <c r="G257" s="323" t="s">
        <v>19</v>
      </c>
      <c r="H257" s="46"/>
      <c r="I257" s="47"/>
      <c r="J257" s="48"/>
      <c r="K257" s="88"/>
    </row>
    <row r="258" spans="1:11" ht="25" customHeight="1">
      <c r="A258" s="39"/>
      <c r="B258" s="65"/>
      <c r="C258" s="414" t="s">
        <v>38</v>
      </c>
      <c r="D258" s="414" t="s">
        <v>1151</v>
      </c>
      <c r="E258" s="227">
        <v>2362.9320000000007</v>
      </c>
      <c r="F258" s="238">
        <v>1063.3194000000003</v>
      </c>
      <c r="G258" s="323" t="s">
        <v>19</v>
      </c>
      <c r="H258" s="46"/>
      <c r="I258" s="47"/>
      <c r="J258" s="48"/>
      <c r="K258" s="88"/>
    </row>
    <row r="259" spans="1:11" ht="25" customHeight="1">
      <c r="A259" s="39"/>
      <c r="B259" s="65"/>
      <c r="C259" s="262" t="s">
        <v>40</v>
      </c>
      <c r="D259" s="262" t="s">
        <v>1152</v>
      </c>
      <c r="E259" s="227">
        <v>2362.9320000000007</v>
      </c>
      <c r="F259" s="238">
        <v>1063.3194000000003</v>
      </c>
      <c r="G259" s="323" t="s">
        <v>19</v>
      </c>
      <c r="H259" s="46">
        <f>H254</f>
        <v>25.75</v>
      </c>
      <c r="I259" s="47">
        <f>I254</f>
        <v>25.75</v>
      </c>
      <c r="J259" s="48">
        <f>J254</f>
        <v>10.25</v>
      </c>
      <c r="K259" s="88">
        <f>K254</f>
        <v>59.5</v>
      </c>
    </row>
    <row r="260" spans="1:11" ht="25" customHeight="1">
      <c r="A260" s="39"/>
      <c r="B260" s="65"/>
      <c r="C260" s="262" t="s">
        <v>42</v>
      </c>
      <c r="D260" s="262" t="s">
        <v>1153</v>
      </c>
      <c r="E260" s="227">
        <v>2362.9320000000007</v>
      </c>
      <c r="F260" s="238">
        <v>1063.3194000000003</v>
      </c>
      <c r="G260" s="323" t="s">
        <v>19</v>
      </c>
      <c r="H260" s="46">
        <f>H256</f>
        <v>25.75</v>
      </c>
      <c r="I260" s="47">
        <f>I256</f>
        <v>25.75</v>
      </c>
      <c r="J260" s="48">
        <f>J256</f>
        <v>10.25</v>
      </c>
      <c r="K260" s="88">
        <f>K256</f>
        <v>59.5</v>
      </c>
    </row>
    <row r="261" spans="1:11" ht="25" customHeight="1">
      <c r="A261" s="39"/>
      <c r="B261" s="65"/>
      <c r="C261" s="262" t="s">
        <v>44</v>
      </c>
      <c r="D261" s="262" t="s">
        <v>1154</v>
      </c>
      <c r="E261" s="227">
        <v>2362.9320000000007</v>
      </c>
      <c r="F261" s="238">
        <v>1063.3194000000003</v>
      </c>
      <c r="G261" s="323" t="s">
        <v>19</v>
      </c>
      <c r="H261" s="46" t="e">
        <f>H252</f>
        <v>#REF!</v>
      </c>
      <c r="I261" s="47" t="e">
        <f>I252</f>
        <v>#REF!</v>
      </c>
      <c r="J261" s="48" t="e">
        <f>J252</f>
        <v>#REF!</v>
      </c>
      <c r="K261" s="88" t="e">
        <f>K252</f>
        <v>#REF!</v>
      </c>
    </row>
    <row r="262" spans="1:11" ht="25" customHeight="1">
      <c r="A262" s="39"/>
      <c r="B262" s="65"/>
      <c r="C262" s="263" t="s">
        <v>46</v>
      </c>
      <c r="D262" s="263" t="s">
        <v>1155</v>
      </c>
      <c r="E262" s="227">
        <v>2362.9320000000007</v>
      </c>
      <c r="F262" s="238">
        <v>1063.3194000000003</v>
      </c>
      <c r="G262" s="323" t="s">
        <v>19</v>
      </c>
      <c r="H262" s="46" t="e">
        <f t="shared" ref="H262:K267" si="39">H261</f>
        <v>#REF!</v>
      </c>
      <c r="I262" s="47" t="e">
        <f t="shared" si="39"/>
        <v>#REF!</v>
      </c>
      <c r="J262" s="48" t="e">
        <f t="shared" si="39"/>
        <v>#REF!</v>
      </c>
      <c r="K262" s="88" t="e">
        <f t="shared" si="39"/>
        <v>#REF!</v>
      </c>
    </row>
    <row r="263" spans="1:11" ht="25" customHeight="1">
      <c r="A263" s="39"/>
      <c r="B263" s="65"/>
      <c r="C263" s="263" t="s">
        <v>48</v>
      </c>
      <c r="D263" s="263" t="s">
        <v>1156</v>
      </c>
      <c r="E263" s="227">
        <v>2362.9320000000007</v>
      </c>
      <c r="F263" s="238">
        <v>1063.3194000000003</v>
      </c>
      <c r="G263" s="323" t="s">
        <v>19</v>
      </c>
      <c r="H263" s="46" t="e">
        <f t="shared" si="39"/>
        <v>#REF!</v>
      </c>
      <c r="I263" s="47" t="e">
        <f t="shared" si="39"/>
        <v>#REF!</v>
      </c>
      <c r="J263" s="48" t="e">
        <f t="shared" si="39"/>
        <v>#REF!</v>
      </c>
      <c r="K263" s="88" t="e">
        <f t="shared" si="39"/>
        <v>#REF!</v>
      </c>
    </row>
    <row r="264" spans="1:11" ht="25" customHeight="1">
      <c r="A264" s="39"/>
      <c r="B264" s="65"/>
      <c r="C264" s="263" t="s">
        <v>50</v>
      </c>
      <c r="D264" s="263" t="s">
        <v>1157</v>
      </c>
      <c r="E264" s="227">
        <v>2362.9320000000007</v>
      </c>
      <c r="F264" s="238">
        <v>1063.3194000000003</v>
      </c>
      <c r="G264" s="323" t="s">
        <v>19</v>
      </c>
      <c r="H264" s="46" t="e">
        <f t="shared" si="39"/>
        <v>#REF!</v>
      </c>
      <c r="I264" s="47" t="e">
        <f t="shared" si="39"/>
        <v>#REF!</v>
      </c>
      <c r="J264" s="48" t="e">
        <f t="shared" si="39"/>
        <v>#REF!</v>
      </c>
      <c r="K264" s="88" t="e">
        <f t="shared" si="39"/>
        <v>#REF!</v>
      </c>
    </row>
    <row r="265" spans="1:11" ht="25" customHeight="1">
      <c r="A265" s="39"/>
      <c r="B265" s="65"/>
      <c r="C265" s="263" t="s">
        <v>52</v>
      </c>
      <c r="D265" s="263" t="s">
        <v>1158</v>
      </c>
      <c r="E265" s="227">
        <v>2362.9320000000007</v>
      </c>
      <c r="F265" s="238">
        <v>1063.3194000000003</v>
      </c>
      <c r="G265" s="323" t="s">
        <v>19</v>
      </c>
      <c r="H265" s="46" t="e">
        <f t="shared" si="39"/>
        <v>#REF!</v>
      </c>
      <c r="I265" s="47" t="e">
        <f t="shared" si="39"/>
        <v>#REF!</v>
      </c>
      <c r="J265" s="48" t="e">
        <f t="shared" si="39"/>
        <v>#REF!</v>
      </c>
      <c r="K265" s="88" t="e">
        <f t="shared" si="39"/>
        <v>#REF!</v>
      </c>
    </row>
    <row r="266" spans="1:11" ht="25" customHeight="1">
      <c r="A266" s="39"/>
      <c r="B266" s="65"/>
      <c r="C266" s="263" t="s">
        <v>54</v>
      </c>
      <c r="D266" s="263" t="s">
        <v>1159</v>
      </c>
      <c r="E266" s="227">
        <v>2362.9320000000007</v>
      </c>
      <c r="F266" s="238">
        <v>1063.3194000000003</v>
      </c>
      <c r="G266" s="323" t="s">
        <v>19</v>
      </c>
      <c r="H266" s="46" t="e">
        <f t="shared" si="39"/>
        <v>#REF!</v>
      </c>
      <c r="I266" s="47" t="e">
        <f t="shared" si="39"/>
        <v>#REF!</v>
      </c>
      <c r="J266" s="48" t="e">
        <f t="shared" si="39"/>
        <v>#REF!</v>
      </c>
      <c r="K266" s="88" t="e">
        <f t="shared" si="39"/>
        <v>#REF!</v>
      </c>
    </row>
    <row r="267" spans="1:11" ht="25" customHeight="1">
      <c r="A267" s="39"/>
      <c r="B267" s="65"/>
      <c r="C267" s="263" t="s">
        <v>56</v>
      </c>
      <c r="D267" s="263" t="s">
        <v>1160</v>
      </c>
      <c r="E267" s="227">
        <v>2362.9320000000007</v>
      </c>
      <c r="F267" s="238">
        <v>1063.3194000000003</v>
      </c>
      <c r="G267" s="323" t="s">
        <v>19</v>
      </c>
      <c r="H267" s="46" t="e">
        <f t="shared" si="39"/>
        <v>#REF!</v>
      </c>
      <c r="I267" s="47" t="e">
        <f t="shared" si="39"/>
        <v>#REF!</v>
      </c>
      <c r="J267" s="48" t="e">
        <f t="shared" si="39"/>
        <v>#REF!</v>
      </c>
      <c r="K267" s="88" t="e">
        <f t="shared" si="39"/>
        <v>#REF!</v>
      </c>
    </row>
    <row r="268" spans="1:11" ht="25" customHeight="1">
      <c r="A268" s="39"/>
      <c r="B268" s="65"/>
      <c r="C268" s="262" t="s">
        <v>58</v>
      </c>
      <c r="D268" s="262" t="s">
        <v>59</v>
      </c>
      <c r="E268" s="227">
        <v>2362.9320000000007</v>
      </c>
      <c r="F268" s="238">
        <v>1063.3194000000003</v>
      </c>
      <c r="G268" s="323" t="s">
        <v>19</v>
      </c>
      <c r="H268" s="101"/>
      <c r="I268" s="78"/>
      <c r="J268" s="79"/>
      <c r="K268" s="102"/>
    </row>
    <row r="269" spans="1:11" ht="25" customHeight="1">
      <c r="A269" s="39"/>
      <c r="B269" s="65"/>
      <c r="C269" s="264" t="s">
        <v>60</v>
      </c>
      <c r="D269" s="264" t="s">
        <v>59</v>
      </c>
      <c r="E269" s="266">
        <v>2726.4600000000005</v>
      </c>
      <c r="F269" s="269">
        <v>1226.9070000000002</v>
      </c>
      <c r="G269" s="323" t="s">
        <v>19</v>
      </c>
      <c r="H269" s="46" t="e">
        <f>H261</f>
        <v>#REF!</v>
      </c>
      <c r="I269" s="47" t="e">
        <f>I261</f>
        <v>#REF!</v>
      </c>
      <c r="J269" s="48" t="e">
        <f>J261</f>
        <v>#REF!</v>
      </c>
      <c r="K269" s="88" t="e">
        <f>K261</f>
        <v>#REF!</v>
      </c>
    </row>
    <row r="270" spans="1:11" ht="25" customHeight="1" thickBot="1">
      <c r="A270" s="50"/>
      <c r="B270" s="135"/>
      <c r="C270" s="265" t="s">
        <v>62</v>
      </c>
      <c r="D270" s="265"/>
      <c r="E270" s="268">
        <v>2726.4600000000005</v>
      </c>
      <c r="F270" s="270">
        <v>1226.9070000000002</v>
      </c>
      <c r="G270" s="324" t="s">
        <v>19</v>
      </c>
      <c r="H270" s="85" t="e">
        <f>H269</f>
        <v>#REF!</v>
      </c>
      <c r="I270" s="82" t="e">
        <f>I269</f>
        <v>#REF!</v>
      </c>
      <c r="J270" s="83" t="e">
        <f>J269</f>
        <v>#REF!</v>
      </c>
      <c r="K270" s="89" t="e">
        <f>K269</f>
        <v>#REF!</v>
      </c>
    </row>
    <row r="271" spans="1:11" ht="25" customHeight="1">
      <c r="A271" s="27"/>
      <c r="B271" s="168" t="s">
        <v>1161</v>
      </c>
      <c r="C271" s="260" t="s">
        <v>17</v>
      </c>
      <c r="D271" s="260" t="s">
        <v>1162</v>
      </c>
      <c r="E271" s="194">
        <v>1811.9376000000004</v>
      </c>
      <c r="F271" s="236">
        <v>815.37192000000016</v>
      </c>
      <c r="G271" s="325" t="s">
        <v>19</v>
      </c>
      <c r="H271" s="30">
        <v>25</v>
      </c>
      <c r="I271" s="31">
        <v>25</v>
      </c>
      <c r="J271" s="32">
        <v>10</v>
      </c>
      <c r="K271" s="87">
        <v>33.1</v>
      </c>
    </row>
    <row r="272" spans="1:11" ht="25" customHeight="1">
      <c r="A272" s="39"/>
      <c r="B272" s="65" t="s">
        <v>20</v>
      </c>
      <c r="C272" s="261" t="s">
        <v>1163</v>
      </c>
      <c r="D272" s="261" t="s">
        <v>1164</v>
      </c>
      <c r="E272" s="196">
        <v>2083.7282400000004</v>
      </c>
      <c r="F272" s="237">
        <v>937.67770800000017</v>
      </c>
      <c r="G272" s="323" t="s">
        <v>19</v>
      </c>
      <c r="H272" s="46">
        <f>H281</f>
        <v>25</v>
      </c>
      <c r="I272" s="47">
        <f>I281</f>
        <v>25</v>
      </c>
      <c r="J272" s="48">
        <f>J281</f>
        <v>10</v>
      </c>
      <c r="K272" s="88">
        <f>K281</f>
        <v>33.1</v>
      </c>
    </row>
    <row r="273" spans="1:11" ht="25" customHeight="1">
      <c r="A273" s="39"/>
      <c r="B273" s="65"/>
      <c r="C273" s="261" t="s">
        <v>23</v>
      </c>
      <c r="D273" s="261" t="s">
        <v>1165</v>
      </c>
      <c r="E273" s="196">
        <v>2083.7282400000004</v>
      </c>
      <c r="F273" s="237">
        <v>937.67770800000017</v>
      </c>
      <c r="G273" s="323" t="s">
        <v>19</v>
      </c>
      <c r="H273" s="46" t="e">
        <f>#REF!</f>
        <v>#REF!</v>
      </c>
      <c r="I273" s="47" t="e">
        <f>#REF!</f>
        <v>#REF!</v>
      </c>
      <c r="J273" s="48" t="e">
        <f>#REF!</f>
        <v>#REF!</v>
      </c>
      <c r="K273" s="88" t="e">
        <f>#REF!</f>
        <v>#REF!</v>
      </c>
    </row>
    <row r="274" spans="1:11" ht="25" customHeight="1">
      <c r="A274" s="39"/>
      <c r="B274" s="65" t="s">
        <v>1166</v>
      </c>
      <c r="C274" s="405" t="s">
        <v>26</v>
      </c>
      <c r="D274" s="405" t="s">
        <v>1167</v>
      </c>
      <c r="E274" s="196">
        <v>2083.7282400000004</v>
      </c>
      <c r="F274" s="237">
        <v>937.67770800000017</v>
      </c>
      <c r="G274" s="323" t="s">
        <v>19</v>
      </c>
      <c r="H274" s="46" t="e">
        <f>H273</f>
        <v>#REF!</v>
      </c>
      <c r="I274" s="47" t="e">
        <f>I273</f>
        <v>#REF!</v>
      </c>
      <c r="J274" s="48" t="e">
        <f>J273</f>
        <v>#REF!</v>
      </c>
      <c r="K274" s="88" t="e">
        <f>K273</f>
        <v>#REF!</v>
      </c>
    </row>
    <row r="275" spans="1:11" ht="25" customHeight="1">
      <c r="A275" s="39"/>
      <c r="B275" s="65"/>
      <c r="C275" s="415" t="s">
        <v>28</v>
      </c>
      <c r="D275" s="415" t="s">
        <v>1168</v>
      </c>
      <c r="E275" s="227">
        <v>2355.5188800000005</v>
      </c>
      <c r="F275" s="238">
        <v>1059.9834960000003</v>
      </c>
      <c r="G275" s="323" t="s">
        <v>19</v>
      </c>
      <c r="H275" s="46">
        <f>H282</f>
        <v>25</v>
      </c>
      <c r="I275" s="47">
        <f>I282</f>
        <v>25</v>
      </c>
      <c r="J275" s="48">
        <f>J282</f>
        <v>10</v>
      </c>
      <c r="K275" s="88">
        <f>K282</f>
        <v>33.1</v>
      </c>
    </row>
    <row r="276" spans="1:11" ht="25" customHeight="1">
      <c r="A276" s="39"/>
      <c r="B276" s="65"/>
      <c r="C276" s="262" t="s">
        <v>30</v>
      </c>
      <c r="D276" s="262" t="s">
        <v>1169</v>
      </c>
      <c r="E276" s="227">
        <v>2355.5188800000005</v>
      </c>
      <c r="F276" s="238">
        <v>1059.9834960000003</v>
      </c>
      <c r="G276" s="323" t="s">
        <v>19</v>
      </c>
      <c r="H276" s="46">
        <f>H277</f>
        <v>25</v>
      </c>
      <c r="I276" s="47">
        <f>I277</f>
        <v>25</v>
      </c>
      <c r="J276" s="48">
        <f>J277</f>
        <v>10</v>
      </c>
      <c r="K276" s="88">
        <f>K277</f>
        <v>33.1</v>
      </c>
    </row>
    <row r="277" spans="1:11" ht="25" customHeight="1">
      <c r="A277" s="39"/>
      <c r="B277" s="65"/>
      <c r="C277" s="262" t="s">
        <v>32</v>
      </c>
      <c r="D277" s="262" t="s">
        <v>1170</v>
      </c>
      <c r="E277" s="227">
        <v>2355.5188800000005</v>
      </c>
      <c r="F277" s="238">
        <v>1059.9834960000003</v>
      </c>
      <c r="G277" s="323" t="s">
        <v>19</v>
      </c>
      <c r="H277" s="46">
        <f>H275</f>
        <v>25</v>
      </c>
      <c r="I277" s="47">
        <f>I275</f>
        <v>25</v>
      </c>
      <c r="J277" s="48">
        <f>J275</f>
        <v>10</v>
      </c>
      <c r="K277" s="88">
        <f>K275</f>
        <v>33.1</v>
      </c>
    </row>
    <row r="278" spans="1:11" ht="25" customHeight="1">
      <c r="A278" s="39"/>
      <c r="B278" s="65"/>
      <c r="C278" s="262" t="s">
        <v>34</v>
      </c>
      <c r="D278" s="262" t="s">
        <v>1171</v>
      </c>
      <c r="E278" s="227">
        <v>2355.5188800000005</v>
      </c>
      <c r="F278" s="238">
        <v>1059.9834960000003</v>
      </c>
      <c r="G278" s="323" t="s">
        <v>19</v>
      </c>
      <c r="H278" s="46">
        <f>H271</f>
        <v>25</v>
      </c>
      <c r="I278" s="47">
        <f>I271</f>
        <v>25</v>
      </c>
      <c r="J278" s="48">
        <f>J271</f>
        <v>10</v>
      </c>
      <c r="K278" s="88">
        <f>K271</f>
        <v>33.1</v>
      </c>
    </row>
    <row r="279" spans="1:11" ht="25" customHeight="1">
      <c r="A279" s="39"/>
      <c r="B279" s="65"/>
      <c r="C279" s="298" t="s">
        <v>36</v>
      </c>
      <c r="D279" s="298" t="s">
        <v>1172</v>
      </c>
      <c r="E279" s="227">
        <v>2355.5188800000005</v>
      </c>
      <c r="F279" s="238">
        <v>1059.9834960000003</v>
      </c>
      <c r="G279" s="323" t="s">
        <v>19</v>
      </c>
      <c r="H279" s="46"/>
      <c r="I279" s="47"/>
      <c r="J279" s="48"/>
      <c r="K279" s="88"/>
    </row>
    <row r="280" spans="1:11" ht="25" customHeight="1">
      <c r="A280" s="39"/>
      <c r="B280" s="65"/>
      <c r="C280" s="414" t="s">
        <v>38</v>
      </c>
      <c r="D280" s="414" t="s">
        <v>1173</v>
      </c>
      <c r="E280" s="227">
        <v>2355.5188800000005</v>
      </c>
      <c r="F280" s="238">
        <v>1059.9834960000003</v>
      </c>
      <c r="G280" s="323" t="s">
        <v>19</v>
      </c>
      <c r="H280" s="46"/>
      <c r="I280" s="47"/>
      <c r="J280" s="48"/>
      <c r="K280" s="88"/>
    </row>
    <row r="281" spans="1:11" ht="25" customHeight="1">
      <c r="A281" s="39"/>
      <c r="B281" s="65"/>
      <c r="C281" s="262" t="s">
        <v>40</v>
      </c>
      <c r="D281" s="262" t="s">
        <v>1174</v>
      </c>
      <c r="E281" s="227">
        <v>2355.5188800000005</v>
      </c>
      <c r="F281" s="238">
        <v>1059.9834960000003</v>
      </c>
      <c r="G281" s="323" t="s">
        <v>19</v>
      </c>
      <c r="H281" s="46">
        <f>H276</f>
        <v>25</v>
      </c>
      <c r="I281" s="47">
        <f>I276</f>
        <v>25</v>
      </c>
      <c r="J281" s="48">
        <f>J276</f>
        <v>10</v>
      </c>
      <c r="K281" s="88">
        <f>K276</f>
        <v>33.1</v>
      </c>
    </row>
    <row r="282" spans="1:11" ht="25" customHeight="1">
      <c r="A282" s="39"/>
      <c r="B282" s="65"/>
      <c r="C282" s="262" t="s">
        <v>42</v>
      </c>
      <c r="D282" s="262" t="s">
        <v>1175</v>
      </c>
      <c r="E282" s="227">
        <v>2355.5188800000005</v>
      </c>
      <c r="F282" s="238">
        <v>1059.9834960000003</v>
      </c>
      <c r="G282" s="323" t="s">
        <v>19</v>
      </c>
      <c r="H282" s="46">
        <f>H278</f>
        <v>25</v>
      </c>
      <c r="I282" s="47">
        <f>I278</f>
        <v>25</v>
      </c>
      <c r="J282" s="48">
        <f>J278</f>
        <v>10</v>
      </c>
      <c r="K282" s="88">
        <f>K278</f>
        <v>33.1</v>
      </c>
    </row>
    <row r="283" spans="1:11" ht="25" customHeight="1">
      <c r="A283" s="39"/>
      <c r="B283" s="65"/>
      <c r="C283" s="262" t="s">
        <v>44</v>
      </c>
      <c r="D283" s="262" t="s">
        <v>1176</v>
      </c>
      <c r="E283" s="227">
        <v>2355.5188800000005</v>
      </c>
      <c r="F283" s="238">
        <v>1059.9834960000003</v>
      </c>
      <c r="G283" s="323" t="s">
        <v>19</v>
      </c>
      <c r="H283" s="46" t="e">
        <f>H274</f>
        <v>#REF!</v>
      </c>
      <c r="I283" s="47" t="e">
        <f>I274</f>
        <v>#REF!</v>
      </c>
      <c r="J283" s="48" t="e">
        <f>J274</f>
        <v>#REF!</v>
      </c>
      <c r="K283" s="88" t="e">
        <f>K274</f>
        <v>#REF!</v>
      </c>
    </row>
    <row r="284" spans="1:11" ht="25" customHeight="1">
      <c r="A284" s="39"/>
      <c r="B284" s="65"/>
      <c r="C284" s="263" t="s">
        <v>46</v>
      </c>
      <c r="D284" s="263" t="s">
        <v>1177</v>
      </c>
      <c r="E284" s="227">
        <v>2355.5188800000005</v>
      </c>
      <c r="F284" s="238">
        <v>1059.9834960000003</v>
      </c>
      <c r="G284" s="323" t="s">
        <v>19</v>
      </c>
      <c r="H284" s="46" t="e">
        <f t="shared" ref="H284:K289" si="40">H283</f>
        <v>#REF!</v>
      </c>
      <c r="I284" s="47" t="e">
        <f t="shared" si="40"/>
        <v>#REF!</v>
      </c>
      <c r="J284" s="48" t="e">
        <f t="shared" si="40"/>
        <v>#REF!</v>
      </c>
      <c r="K284" s="88" t="e">
        <f t="shared" si="40"/>
        <v>#REF!</v>
      </c>
    </row>
    <row r="285" spans="1:11" ht="25" customHeight="1">
      <c r="A285" s="39"/>
      <c r="B285" s="65"/>
      <c r="C285" s="263" t="s">
        <v>48</v>
      </c>
      <c r="D285" s="263" t="s">
        <v>1178</v>
      </c>
      <c r="E285" s="227">
        <v>2355.5188800000005</v>
      </c>
      <c r="F285" s="238">
        <v>1059.9834960000003</v>
      </c>
      <c r="G285" s="323" t="s">
        <v>19</v>
      </c>
      <c r="H285" s="46" t="e">
        <f t="shared" si="40"/>
        <v>#REF!</v>
      </c>
      <c r="I285" s="47" t="e">
        <f t="shared" si="40"/>
        <v>#REF!</v>
      </c>
      <c r="J285" s="48" t="e">
        <f t="shared" si="40"/>
        <v>#REF!</v>
      </c>
      <c r="K285" s="88" t="e">
        <f t="shared" si="40"/>
        <v>#REF!</v>
      </c>
    </row>
    <row r="286" spans="1:11" ht="25" customHeight="1">
      <c r="A286" s="39"/>
      <c r="B286" s="65"/>
      <c r="C286" s="263" t="s">
        <v>50</v>
      </c>
      <c r="D286" s="263" t="s">
        <v>1179</v>
      </c>
      <c r="E286" s="227">
        <v>2355.5188800000005</v>
      </c>
      <c r="F286" s="238">
        <v>1059.9834960000003</v>
      </c>
      <c r="G286" s="323" t="s">
        <v>19</v>
      </c>
      <c r="H286" s="46" t="e">
        <f t="shared" si="40"/>
        <v>#REF!</v>
      </c>
      <c r="I286" s="47" t="e">
        <f t="shared" si="40"/>
        <v>#REF!</v>
      </c>
      <c r="J286" s="48" t="e">
        <f t="shared" si="40"/>
        <v>#REF!</v>
      </c>
      <c r="K286" s="88" t="e">
        <f t="shared" si="40"/>
        <v>#REF!</v>
      </c>
    </row>
    <row r="287" spans="1:11" ht="25" customHeight="1">
      <c r="A287" s="39"/>
      <c r="B287" s="65"/>
      <c r="C287" s="263" t="s">
        <v>52</v>
      </c>
      <c r="D287" s="263" t="s">
        <v>1180</v>
      </c>
      <c r="E287" s="227">
        <v>2355.5188800000005</v>
      </c>
      <c r="F287" s="238">
        <v>1059.9834960000003</v>
      </c>
      <c r="G287" s="323" t="s">
        <v>19</v>
      </c>
      <c r="H287" s="46" t="e">
        <f t="shared" si="40"/>
        <v>#REF!</v>
      </c>
      <c r="I287" s="47" t="e">
        <f t="shared" si="40"/>
        <v>#REF!</v>
      </c>
      <c r="J287" s="48" t="e">
        <f t="shared" si="40"/>
        <v>#REF!</v>
      </c>
      <c r="K287" s="88" t="e">
        <f t="shared" si="40"/>
        <v>#REF!</v>
      </c>
    </row>
    <row r="288" spans="1:11" ht="25" customHeight="1">
      <c r="A288" s="39"/>
      <c r="B288" s="65"/>
      <c r="C288" s="263" t="s">
        <v>54</v>
      </c>
      <c r="D288" s="263" t="s">
        <v>1181</v>
      </c>
      <c r="E288" s="227">
        <v>2355.5188800000005</v>
      </c>
      <c r="F288" s="238">
        <v>1059.9834960000003</v>
      </c>
      <c r="G288" s="323" t="s">
        <v>19</v>
      </c>
      <c r="H288" s="46" t="e">
        <f t="shared" si="40"/>
        <v>#REF!</v>
      </c>
      <c r="I288" s="47" t="e">
        <f t="shared" si="40"/>
        <v>#REF!</v>
      </c>
      <c r="J288" s="48" t="e">
        <f t="shared" si="40"/>
        <v>#REF!</v>
      </c>
      <c r="K288" s="88" t="e">
        <f t="shared" si="40"/>
        <v>#REF!</v>
      </c>
    </row>
    <row r="289" spans="1:11" ht="25" customHeight="1">
      <c r="A289" s="39"/>
      <c r="B289" s="65"/>
      <c r="C289" s="263" t="s">
        <v>56</v>
      </c>
      <c r="D289" s="263" t="s">
        <v>1182</v>
      </c>
      <c r="E289" s="227">
        <v>2355.5188800000005</v>
      </c>
      <c r="F289" s="238">
        <v>1059.9834960000003</v>
      </c>
      <c r="G289" s="323" t="s">
        <v>19</v>
      </c>
      <c r="H289" s="46" t="e">
        <f t="shared" si="40"/>
        <v>#REF!</v>
      </c>
      <c r="I289" s="47" t="e">
        <f t="shared" si="40"/>
        <v>#REF!</v>
      </c>
      <c r="J289" s="48" t="e">
        <f t="shared" si="40"/>
        <v>#REF!</v>
      </c>
      <c r="K289" s="88" t="e">
        <f t="shared" si="40"/>
        <v>#REF!</v>
      </c>
    </row>
    <row r="290" spans="1:11" ht="25" customHeight="1">
      <c r="A290" s="39"/>
      <c r="B290" s="65"/>
      <c r="C290" s="262" t="s">
        <v>58</v>
      </c>
      <c r="D290" s="262" t="s">
        <v>59</v>
      </c>
      <c r="E290" s="227">
        <v>2355.5188800000005</v>
      </c>
      <c r="F290" s="238">
        <v>1059.9834960000003</v>
      </c>
      <c r="G290" s="323" t="s">
        <v>19</v>
      </c>
      <c r="H290" s="101"/>
      <c r="I290" s="78"/>
      <c r="J290" s="79"/>
      <c r="K290" s="102"/>
    </row>
    <row r="291" spans="1:11" ht="25" customHeight="1">
      <c r="A291" s="39"/>
      <c r="B291" s="65"/>
      <c r="C291" s="264" t="s">
        <v>60</v>
      </c>
      <c r="D291" s="264" t="s">
        <v>59</v>
      </c>
      <c r="E291" s="266">
        <v>2717.9064000000008</v>
      </c>
      <c r="F291" s="269">
        <v>1223.0578800000003</v>
      </c>
      <c r="G291" s="323" t="s">
        <v>19</v>
      </c>
      <c r="H291" s="46" t="e">
        <f>H283</f>
        <v>#REF!</v>
      </c>
      <c r="I291" s="47" t="e">
        <f>I283</f>
        <v>#REF!</v>
      </c>
      <c r="J291" s="48" t="e">
        <f>J283</f>
        <v>#REF!</v>
      </c>
      <c r="K291" s="88" t="e">
        <f>K283</f>
        <v>#REF!</v>
      </c>
    </row>
    <row r="292" spans="1:11" ht="25" customHeight="1" thickBot="1">
      <c r="A292" s="50"/>
      <c r="B292" s="135"/>
      <c r="C292" s="265" t="s">
        <v>62</v>
      </c>
      <c r="D292" s="265"/>
      <c r="E292" s="268">
        <v>2717.9064000000008</v>
      </c>
      <c r="F292" s="270">
        <v>1223.0578800000003</v>
      </c>
      <c r="G292" s="324" t="s">
        <v>19</v>
      </c>
      <c r="H292" s="85"/>
      <c r="I292" s="82"/>
      <c r="J292" s="83"/>
      <c r="K292" s="89"/>
    </row>
    <row r="293" spans="1:11" ht="25" customHeight="1">
      <c r="A293" s="27"/>
      <c r="B293" s="168" t="s">
        <v>1183</v>
      </c>
      <c r="C293" s="260" t="s">
        <v>17</v>
      </c>
      <c r="D293" s="260" t="s">
        <v>1184</v>
      </c>
      <c r="E293" s="194">
        <v>1974.4560000000001</v>
      </c>
      <c r="F293" s="236">
        <v>888.50520000000006</v>
      </c>
      <c r="G293" s="325" t="s">
        <v>19</v>
      </c>
      <c r="H293" s="30">
        <v>24.5</v>
      </c>
      <c r="I293" s="31">
        <v>24.5</v>
      </c>
      <c r="J293" s="32">
        <v>6.5</v>
      </c>
      <c r="K293" s="87">
        <v>75</v>
      </c>
    </row>
    <row r="294" spans="1:11" ht="25" customHeight="1">
      <c r="A294" s="39"/>
      <c r="B294" s="65" t="s">
        <v>20</v>
      </c>
      <c r="C294" s="261" t="s">
        <v>21</v>
      </c>
      <c r="D294" s="261" t="s">
        <v>1185</v>
      </c>
      <c r="E294" s="196">
        <v>2270.6244000000002</v>
      </c>
      <c r="F294" s="237">
        <v>1021.7809800000001</v>
      </c>
      <c r="G294" s="323" t="s">
        <v>19</v>
      </c>
      <c r="H294" s="46">
        <f>H303</f>
        <v>24.5</v>
      </c>
      <c r="I294" s="47">
        <f>I303</f>
        <v>24.5</v>
      </c>
      <c r="J294" s="48">
        <f>J303</f>
        <v>6.5</v>
      </c>
      <c r="K294" s="88">
        <f>K303</f>
        <v>75</v>
      </c>
    </row>
    <row r="295" spans="1:11" ht="25" customHeight="1">
      <c r="A295" s="39"/>
      <c r="B295" s="65"/>
      <c r="C295" s="261" t="s">
        <v>23</v>
      </c>
      <c r="D295" s="261" t="s">
        <v>1186</v>
      </c>
      <c r="E295" s="196">
        <v>2270.6244000000002</v>
      </c>
      <c r="F295" s="237">
        <v>1021.7809800000001</v>
      </c>
      <c r="G295" s="323" t="s">
        <v>19</v>
      </c>
      <c r="H295" s="46" t="e">
        <f>#REF!</f>
        <v>#REF!</v>
      </c>
      <c r="I295" s="47" t="e">
        <f>#REF!</f>
        <v>#REF!</v>
      </c>
      <c r="J295" s="48" t="e">
        <f>#REF!</f>
        <v>#REF!</v>
      </c>
      <c r="K295" s="88" t="e">
        <f>#REF!</f>
        <v>#REF!</v>
      </c>
    </row>
    <row r="296" spans="1:11" ht="25" customHeight="1">
      <c r="A296" s="39"/>
      <c r="B296" s="65" t="s">
        <v>1187</v>
      </c>
      <c r="C296" s="405" t="s">
        <v>26</v>
      </c>
      <c r="D296" s="405" t="s">
        <v>1188</v>
      </c>
      <c r="E296" s="196">
        <v>2270.6244000000002</v>
      </c>
      <c r="F296" s="237">
        <v>1021.7809800000001</v>
      </c>
      <c r="G296" s="323" t="s">
        <v>19</v>
      </c>
      <c r="H296" s="46" t="e">
        <f>H295</f>
        <v>#REF!</v>
      </c>
      <c r="I296" s="47" t="e">
        <f>I295</f>
        <v>#REF!</v>
      </c>
      <c r="J296" s="48" t="e">
        <f>J295</f>
        <v>#REF!</v>
      </c>
      <c r="K296" s="88" t="e">
        <f>K295</f>
        <v>#REF!</v>
      </c>
    </row>
    <row r="297" spans="1:11" ht="25" customHeight="1">
      <c r="A297" s="39"/>
      <c r="B297" s="65"/>
      <c r="C297" s="415" t="s">
        <v>28</v>
      </c>
      <c r="D297" s="415" t="s">
        <v>1189</v>
      </c>
      <c r="E297" s="227">
        <v>2566.7928000000002</v>
      </c>
      <c r="F297" s="238">
        <v>1155.0567600000002</v>
      </c>
      <c r="G297" s="323" t="s">
        <v>19</v>
      </c>
      <c r="H297" s="46">
        <f>H304</f>
        <v>24.5</v>
      </c>
      <c r="I297" s="47">
        <f>I304</f>
        <v>24.5</v>
      </c>
      <c r="J297" s="48">
        <f>J304</f>
        <v>6.5</v>
      </c>
      <c r="K297" s="88">
        <f>K304</f>
        <v>75</v>
      </c>
    </row>
    <row r="298" spans="1:11" ht="25" customHeight="1">
      <c r="A298" s="39"/>
      <c r="B298" s="65"/>
      <c r="C298" s="262" t="s">
        <v>30</v>
      </c>
      <c r="D298" s="262" t="s">
        <v>1190</v>
      </c>
      <c r="E298" s="227">
        <v>2566.7928000000002</v>
      </c>
      <c r="F298" s="238">
        <v>1155.0567600000002</v>
      </c>
      <c r="G298" s="323" t="s">
        <v>19</v>
      </c>
      <c r="H298" s="46">
        <f>H299</f>
        <v>24.5</v>
      </c>
      <c r="I298" s="47">
        <f>I299</f>
        <v>24.5</v>
      </c>
      <c r="J298" s="48">
        <f>J299</f>
        <v>6.5</v>
      </c>
      <c r="K298" s="88">
        <f>K299</f>
        <v>75</v>
      </c>
    </row>
    <row r="299" spans="1:11" ht="25" customHeight="1">
      <c r="A299" s="39"/>
      <c r="B299" s="65"/>
      <c r="C299" s="262" t="s">
        <v>32</v>
      </c>
      <c r="D299" s="262" t="s">
        <v>1191</v>
      </c>
      <c r="E299" s="227">
        <v>2566.7928000000002</v>
      </c>
      <c r="F299" s="238">
        <v>1155.0567600000002</v>
      </c>
      <c r="G299" s="323" t="s">
        <v>19</v>
      </c>
      <c r="H299" s="46">
        <f>H297</f>
        <v>24.5</v>
      </c>
      <c r="I299" s="47">
        <f>I297</f>
        <v>24.5</v>
      </c>
      <c r="J299" s="48">
        <f>J297</f>
        <v>6.5</v>
      </c>
      <c r="K299" s="88">
        <f>K297</f>
        <v>75</v>
      </c>
    </row>
    <row r="300" spans="1:11" ht="25" customHeight="1">
      <c r="A300" s="39"/>
      <c r="B300" s="65"/>
      <c r="C300" s="262" t="s">
        <v>34</v>
      </c>
      <c r="D300" s="262" t="s">
        <v>1192</v>
      </c>
      <c r="E300" s="227">
        <v>2566.7928000000002</v>
      </c>
      <c r="F300" s="238">
        <v>1155.0567600000002</v>
      </c>
      <c r="G300" s="323" t="s">
        <v>19</v>
      </c>
      <c r="H300" s="46">
        <f>H293</f>
        <v>24.5</v>
      </c>
      <c r="I300" s="47">
        <f>I293</f>
        <v>24.5</v>
      </c>
      <c r="J300" s="48">
        <f>J293</f>
        <v>6.5</v>
      </c>
      <c r="K300" s="88">
        <f>K293</f>
        <v>75</v>
      </c>
    </row>
    <row r="301" spans="1:11" ht="25" customHeight="1">
      <c r="A301" s="39"/>
      <c r="B301" s="65"/>
      <c r="C301" s="298" t="s">
        <v>36</v>
      </c>
      <c r="D301" s="298" t="s">
        <v>1193</v>
      </c>
      <c r="E301" s="227">
        <v>2566.7928000000002</v>
      </c>
      <c r="F301" s="238">
        <v>1155.0567600000002</v>
      </c>
      <c r="G301" s="323" t="s">
        <v>19</v>
      </c>
      <c r="H301" s="46"/>
      <c r="I301" s="47"/>
      <c r="J301" s="48"/>
      <c r="K301" s="88"/>
    </row>
    <row r="302" spans="1:11" ht="25" customHeight="1">
      <c r="A302" s="39"/>
      <c r="B302" s="65"/>
      <c r="C302" s="414" t="s">
        <v>38</v>
      </c>
      <c r="D302" s="414" t="s">
        <v>1194</v>
      </c>
      <c r="E302" s="227">
        <v>2566.7928000000002</v>
      </c>
      <c r="F302" s="238">
        <v>1155.0567600000002</v>
      </c>
      <c r="G302" s="323" t="s">
        <v>19</v>
      </c>
      <c r="H302" s="46"/>
      <c r="I302" s="47"/>
      <c r="J302" s="48"/>
      <c r="K302" s="88"/>
    </row>
    <row r="303" spans="1:11" ht="25" customHeight="1">
      <c r="A303" s="39"/>
      <c r="B303" s="65"/>
      <c r="C303" s="262" t="s">
        <v>40</v>
      </c>
      <c r="D303" s="262" t="s">
        <v>1195</v>
      </c>
      <c r="E303" s="227">
        <v>2566.7928000000002</v>
      </c>
      <c r="F303" s="238">
        <v>1155.0567600000002</v>
      </c>
      <c r="G303" s="323" t="s">
        <v>19</v>
      </c>
      <c r="H303" s="46">
        <f>H298</f>
        <v>24.5</v>
      </c>
      <c r="I303" s="47">
        <f>I298</f>
        <v>24.5</v>
      </c>
      <c r="J303" s="48">
        <f>J298</f>
        <v>6.5</v>
      </c>
      <c r="K303" s="88">
        <f>K298</f>
        <v>75</v>
      </c>
    </row>
    <row r="304" spans="1:11" ht="25" customHeight="1">
      <c r="A304" s="39"/>
      <c r="B304" s="65"/>
      <c r="C304" s="262" t="s">
        <v>42</v>
      </c>
      <c r="D304" s="262" t="s">
        <v>1196</v>
      </c>
      <c r="E304" s="227">
        <v>2566.7928000000002</v>
      </c>
      <c r="F304" s="238">
        <v>1155.0567600000002</v>
      </c>
      <c r="G304" s="323" t="s">
        <v>19</v>
      </c>
      <c r="H304" s="46">
        <f>H300</f>
        <v>24.5</v>
      </c>
      <c r="I304" s="47">
        <f>I300</f>
        <v>24.5</v>
      </c>
      <c r="J304" s="48">
        <f>J300</f>
        <v>6.5</v>
      </c>
      <c r="K304" s="88">
        <f>K300</f>
        <v>75</v>
      </c>
    </row>
    <row r="305" spans="1:11" ht="25" customHeight="1">
      <c r="A305" s="39"/>
      <c r="B305" s="65"/>
      <c r="C305" s="262" t="s">
        <v>44</v>
      </c>
      <c r="D305" s="262" t="s">
        <v>1197</v>
      </c>
      <c r="E305" s="227">
        <v>2566.7928000000002</v>
      </c>
      <c r="F305" s="238">
        <v>1155.0567600000002</v>
      </c>
      <c r="G305" s="323" t="s">
        <v>19</v>
      </c>
      <c r="H305" s="46" t="e">
        <f>H296</f>
        <v>#REF!</v>
      </c>
      <c r="I305" s="47" t="e">
        <f>I296</f>
        <v>#REF!</v>
      </c>
      <c r="J305" s="48" t="e">
        <f>J296</f>
        <v>#REF!</v>
      </c>
      <c r="K305" s="88" t="e">
        <f>K296</f>
        <v>#REF!</v>
      </c>
    </row>
    <row r="306" spans="1:11" ht="25" customHeight="1">
      <c r="A306" s="39"/>
      <c r="B306" s="65"/>
      <c r="C306" s="263" t="s">
        <v>46</v>
      </c>
      <c r="D306" s="263" t="s">
        <v>1198</v>
      </c>
      <c r="E306" s="227">
        <v>2566.7928000000002</v>
      </c>
      <c r="F306" s="238">
        <v>1155.0567600000002</v>
      </c>
      <c r="G306" s="323" t="s">
        <v>19</v>
      </c>
      <c r="H306" s="46" t="e">
        <f t="shared" ref="H306:K311" si="41">H305</f>
        <v>#REF!</v>
      </c>
      <c r="I306" s="47" t="e">
        <f t="shared" si="41"/>
        <v>#REF!</v>
      </c>
      <c r="J306" s="48" t="e">
        <f t="shared" si="41"/>
        <v>#REF!</v>
      </c>
      <c r="K306" s="88" t="e">
        <f t="shared" si="41"/>
        <v>#REF!</v>
      </c>
    </row>
    <row r="307" spans="1:11" ht="25" customHeight="1">
      <c r="A307" s="39"/>
      <c r="B307" s="65"/>
      <c r="C307" s="263" t="s">
        <v>48</v>
      </c>
      <c r="D307" s="263" t="s">
        <v>1199</v>
      </c>
      <c r="E307" s="227">
        <v>2566.7928000000002</v>
      </c>
      <c r="F307" s="238">
        <v>1155.0567600000002</v>
      </c>
      <c r="G307" s="323" t="s">
        <v>19</v>
      </c>
      <c r="H307" s="46" t="e">
        <f t="shared" si="41"/>
        <v>#REF!</v>
      </c>
      <c r="I307" s="47" t="e">
        <f t="shared" si="41"/>
        <v>#REF!</v>
      </c>
      <c r="J307" s="48" t="e">
        <f t="shared" si="41"/>
        <v>#REF!</v>
      </c>
      <c r="K307" s="88" t="e">
        <f t="shared" si="41"/>
        <v>#REF!</v>
      </c>
    </row>
    <row r="308" spans="1:11" ht="25" customHeight="1">
      <c r="A308" s="39"/>
      <c r="B308" s="65"/>
      <c r="C308" s="263" t="s">
        <v>50</v>
      </c>
      <c r="D308" s="263" t="s">
        <v>1200</v>
      </c>
      <c r="E308" s="227">
        <v>2566.7928000000002</v>
      </c>
      <c r="F308" s="238">
        <v>1155.0567600000002</v>
      </c>
      <c r="G308" s="323" t="s">
        <v>19</v>
      </c>
      <c r="H308" s="46" t="e">
        <f t="shared" si="41"/>
        <v>#REF!</v>
      </c>
      <c r="I308" s="47" t="e">
        <f t="shared" si="41"/>
        <v>#REF!</v>
      </c>
      <c r="J308" s="48" t="e">
        <f t="shared" si="41"/>
        <v>#REF!</v>
      </c>
      <c r="K308" s="88" t="e">
        <f t="shared" si="41"/>
        <v>#REF!</v>
      </c>
    </row>
    <row r="309" spans="1:11" ht="25" customHeight="1">
      <c r="A309" s="39"/>
      <c r="B309" s="65"/>
      <c r="C309" s="263" t="s">
        <v>52</v>
      </c>
      <c r="D309" s="263" t="s">
        <v>1201</v>
      </c>
      <c r="E309" s="227">
        <v>2566.7928000000002</v>
      </c>
      <c r="F309" s="238">
        <v>1155.0567600000002</v>
      </c>
      <c r="G309" s="323" t="s">
        <v>19</v>
      </c>
      <c r="H309" s="46" t="e">
        <f t="shared" si="41"/>
        <v>#REF!</v>
      </c>
      <c r="I309" s="47" t="e">
        <f t="shared" si="41"/>
        <v>#REF!</v>
      </c>
      <c r="J309" s="48" t="e">
        <f t="shared" si="41"/>
        <v>#REF!</v>
      </c>
      <c r="K309" s="88" t="e">
        <f t="shared" si="41"/>
        <v>#REF!</v>
      </c>
    </row>
    <row r="310" spans="1:11" ht="25" customHeight="1">
      <c r="A310" s="39"/>
      <c r="B310" s="65"/>
      <c r="C310" s="263" t="s">
        <v>54</v>
      </c>
      <c r="D310" s="263" t="s">
        <v>1202</v>
      </c>
      <c r="E310" s="227">
        <v>2566.7928000000002</v>
      </c>
      <c r="F310" s="238">
        <v>1155.0567600000002</v>
      </c>
      <c r="G310" s="323" t="s">
        <v>19</v>
      </c>
      <c r="H310" s="46" t="e">
        <f t="shared" si="41"/>
        <v>#REF!</v>
      </c>
      <c r="I310" s="47" t="e">
        <f t="shared" si="41"/>
        <v>#REF!</v>
      </c>
      <c r="J310" s="48" t="e">
        <f t="shared" si="41"/>
        <v>#REF!</v>
      </c>
      <c r="K310" s="88" t="e">
        <f t="shared" si="41"/>
        <v>#REF!</v>
      </c>
    </row>
    <row r="311" spans="1:11" ht="25" customHeight="1">
      <c r="A311" s="39"/>
      <c r="B311" s="65"/>
      <c r="C311" s="263" t="s">
        <v>56</v>
      </c>
      <c r="D311" s="263" t="s">
        <v>1203</v>
      </c>
      <c r="E311" s="227">
        <v>2566.7928000000002</v>
      </c>
      <c r="F311" s="238">
        <v>1155.0567600000002</v>
      </c>
      <c r="G311" s="323" t="s">
        <v>19</v>
      </c>
      <c r="H311" s="46" t="e">
        <f t="shared" si="41"/>
        <v>#REF!</v>
      </c>
      <c r="I311" s="47" t="e">
        <f t="shared" si="41"/>
        <v>#REF!</v>
      </c>
      <c r="J311" s="48" t="e">
        <f t="shared" si="41"/>
        <v>#REF!</v>
      </c>
      <c r="K311" s="88" t="e">
        <f t="shared" si="41"/>
        <v>#REF!</v>
      </c>
    </row>
    <row r="312" spans="1:11" ht="25" customHeight="1">
      <c r="A312" s="39"/>
      <c r="B312" s="65"/>
      <c r="C312" s="262" t="s">
        <v>58</v>
      </c>
      <c r="D312" s="262" t="s">
        <v>59</v>
      </c>
      <c r="E312" s="227">
        <v>2566.7928000000002</v>
      </c>
      <c r="F312" s="238">
        <v>1155.0567600000002</v>
      </c>
      <c r="G312" s="323" t="s">
        <v>19</v>
      </c>
      <c r="H312" s="101"/>
      <c r="I312" s="78"/>
      <c r="J312" s="79"/>
      <c r="K312" s="102"/>
    </row>
    <row r="313" spans="1:11" ht="25" customHeight="1">
      <c r="A313" s="39"/>
      <c r="B313" s="65"/>
      <c r="C313" s="264" t="s">
        <v>60</v>
      </c>
      <c r="D313" s="264" t="s">
        <v>59</v>
      </c>
      <c r="E313" s="266">
        <v>2961.6840000000002</v>
      </c>
      <c r="F313" s="269">
        <v>1332.7578000000001</v>
      </c>
      <c r="G313" s="323" t="s">
        <v>19</v>
      </c>
      <c r="H313" s="46" t="e">
        <f>H305</f>
        <v>#REF!</v>
      </c>
      <c r="I313" s="47" t="e">
        <f>I305</f>
        <v>#REF!</v>
      </c>
      <c r="J313" s="48" t="e">
        <f>J305</f>
        <v>#REF!</v>
      </c>
      <c r="K313" s="88" t="e">
        <f>K305</f>
        <v>#REF!</v>
      </c>
    </row>
    <row r="314" spans="1:11" ht="25" customHeight="1" thickBot="1">
      <c r="A314" s="50"/>
      <c r="B314" s="135"/>
      <c r="C314" s="265" t="s">
        <v>62</v>
      </c>
      <c r="D314" s="265"/>
      <c r="E314" s="268">
        <v>2961.6840000000002</v>
      </c>
      <c r="F314" s="270">
        <v>1332.7578000000001</v>
      </c>
      <c r="G314" s="324" t="s">
        <v>19</v>
      </c>
      <c r="H314" s="85" t="e">
        <f>H313</f>
        <v>#REF!</v>
      </c>
      <c r="I314" s="82" t="e">
        <f>I313</f>
        <v>#REF!</v>
      </c>
      <c r="J314" s="83" t="e">
        <f>J313</f>
        <v>#REF!</v>
      </c>
      <c r="K314" s="89" t="e">
        <f>K313</f>
        <v>#REF!</v>
      </c>
    </row>
    <row r="315" spans="1:11" ht="25" customHeight="1">
      <c r="A315" s="27"/>
      <c r="B315" s="168" t="s">
        <v>1204</v>
      </c>
      <c r="C315" s="260" t="s">
        <v>17</v>
      </c>
      <c r="D315" s="260" t="s">
        <v>1205</v>
      </c>
      <c r="E315" s="194">
        <v>2109.8880000000004</v>
      </c>
      <c r="F315" s="236">
        <v>949.44960000000015</v>
      </c>
      <c r="G315" s="325" t="s">
        <v>19</v>
      </c>
      <c r="H315" s="30">
        <v>34.25</v>
      </c>
      <c r="I315" s="31">
        <v>21</v>
      </c>
      <c r="J315" s="32">
        <v>11.25</v>
      </c>
      <c r="K315" s="87">
        <v>77.2</v>
      </c>
    </row>
    <row r="316" spans="1:11" ht="25" customHeight="1">
      <c r="A316" s="39"/>
      <c r="B316" s="65" t="s">
        <v>20</v>
      </c>
      <c r="C316" s="261" t="s">
        <v>21</v>
      </c>
      <c r="D316" s="261" t="s">
        <v>1206</v>
      </c>
      <c r="E316" s="196">
        <v>2426.3712</v>
      </c>
      <c r="F316" s="237">
        <v>1091.8670400000001</v>
      </c>
      <c r="G316" s="323" t="s">
        <v>19</v>
      </c>
      <c r="H316" s="46">
        <f>H325</f>
        <v>34.25</v>
      </c>
      <c r="I316" s="47">
        <f>I325</f>
        <v>21</v>
      </c>
      <c r="J316" s="48">
        <f>J325</f>
        <v>11.25</v>
      </c>
      <c r="K316" s="88">
        <f>K325</f>
        <v>77.2</v>
      </c>
    </row>
    <row r="317" spans="1:11" ht="25" customHeight="1">
      <c r="A317" s="39"/>
      <c r="B317" s="65"/>
      <c r="C317" s="261" t="s">
        <v>23</v>
      </c>
      <c r="D317" s="261" t="s">
        <v>1207</v>
      </c>
      <c r="E317" s="196">
        <v>2426.3712</v>
      </c>
      <c r="F317" s="237">
        <v>1091.8670400000001</v>
      </c>
      <c r="G317" s="323" t="s">
        <v>19</v>
      </c>
      <c r="H317" s="46" t="e">
        <f>#REF!</f>
        <v>#REF!</v>
      </c>
      <c r="I317" s="47" t="e">
        <f>#REF!</f>
        <v>#REF!</v>
      </c>
      <c r="J317" s="48" t="e">
        <f>#REF!</f>
        <v>#REF!</v>
      </c>
      <c r="K317" s="88" t="e">
        <f>#REF!</f>
        <v>#REF!</v>
      </c>
    </row>
    <row r="318" spans="1:11" ht="25" customHeight="1">
      <c r="A318" s="39"/>
      <c r="B318" s="65" t="s">
        <v>1208</v>
      </c>
      <c r="C318" s="405" t="s">
        <v>26</v>
      </c>
      <c r="D318" s="405" t="s">
        <v>1209</v>
      </c>
      <c r="E318" s="196">
        <v>2426.3712</v>
      </c>
      <c r="F318" s="237">
        <v>1091.8670400000001</v>
      </c>
      <c r="G318" s="323" t="s">
        <v>19</v>
      </c>
      <c r="H318" s="46" t="e">
        <f>H317</f>
        <v>#REF!</v>
      </c>
      <c r="I318" s="47" t="e">
        <f>I317</f>
        <v>#REF!</v>
      </c>
      <c r="J318" s="48" t="e">
        <f>J317</f>
        <v>#REF!</v>
      </c>
      <c r="K318" s="88" t="e">
        <f>K317</f>
        <v>#REF!</v>
      </c>
    </row>
    <row r="319" spans="1:11" ht="25" customHeight="1">
      <c r="A319" s="39"/>
      <c r="B319" s="65"/>
      <c r="C319" s="415" t="s">
        <v>28</v>
      </c>
      <c r="D319" s="415" t="s">
        <v>1210</v>
      </c>
      <c r="E319" s="227">
        <v>2742.8544000000006</v>
      </c>
      <c r="F319" s="238">
        <v>1234.2844800000003</v>
      </c>
      <c r="G319" s="323" t="s">
        <v>19</v>
      </c>
      <c r="H319" s="46">
        <f>H326</f>
        <v>34.25</v>
      </c>
      <c r="I319" s="47">
        <f>I326</f>
        <v>21</v>
      </c>
      <c r="J319" s="48">
        <f>J326</f>
        <v>11.25</v>
      </c>
      <c r="K319" s="88">
        <f>K326</f>
        <v>77.2</v>
      </c>
    </row>
    <row r="320" spans="1:11" ht="25" customHeight="1">
      <c r="A320" s="39"/>
      <c r="B320" s="65"/>
      <c r="C320" s="262" t="s">
        <v>30</v>
      </c>
      <c r="D320" s="262" t="s">
        <v>1211</v>
      </c>
      <c r="E320" s="227">
        <v>2742.8544000000006</v>
      </c>
      <c r="F320" s="238">
        <v>1234.2844800000003</v>
      </c>
      <c r="G320" s="323" t="s">
        <v>19</v>
      </c>
      <c r="H320" s="46">
        <f>H321</f>
        <v>34.25</v>
      </c>
      <c r="I320" s="47">
        <f>I321</f>
        <v>21</v>
      </c>
      <c r="J320" s="48">
        <f>J321</f>
        <v>11.25</v>
      </c>
      <c r="K320" s="88">
        <f>K321</f>
        <v>77.2</v>
      </c>
    </row>
    <row r="321" spans="1:11" ht="25" customHeight="1">
      <c r="A321" s="39"/>
      <c r="B321" s="65"/>
      <c r="C321" s="262" t="s">
        <v>32</v>
      </c>
      <c r="D321" s="262" t="s">
        <v>1212</v>
      </c>
      <c r="E321" s="227">
        <v>2742.8544000000006</v>
      </c>
      <c r="F321" s="238">
        <v>1234.2844800000003</v>
      </c>
      <c r="G321" s="323" t="s">
        <v>19</v>
      </c>
      <c r="H321" s="46">
        <f>H319</f>
        <v>34.25</v>
      </c>
      <c r="I321" s="47">
        <f>I319</f>
        <v>21</v>
      </c>
      <c r="J321" s="48">
        <f>J319</f>
        <v>11.25</v>
      </c>
      <c r="K321" s="88">
        <f>K319</f>
        <v>77.2</v>
      </c>
    </row>
    <row r="322" spans="1:11" ht="25" customHeight="1">
      <c r="A322" s="39"/>
      <c r="B322" s="65"/>
      <c r="C322" s="262" t="s">
        <v>34</v>
      </c>
      <c r="D322" s="262" t="s">
        <v>1213</v>
      </c>
      <c r="E322" s="227">
        <v>2742.8544000000006</v>
      </c>
      <c r="F322" s="238">
        <v>1234.2844800000003</v>
      </c>
      <c r="G322" s="323" t="s">
        <v>19</v>
      </c>
      <c r="H322" s="46">
        <f>H315</f>
        <v>34.25</v>
      </c>
      <c r="I322" s="47">
        <f>I315</f>
        <v>21</v>
      </c>
      <c r="J322" s="48">
        <f>J315</f>
        <v>11.25</v>
      </c>
      <c r="K322" s="88">
        <f>K315</f>
        <v>77.2</v>
      </c>
    </row>
    <row r="323" spans="1:11" ht="25" customHeight="1">
      <c r="A323" s="39"/>
      <c r="B323" s="65"/>
      <c r="C323" s="298" t="s">
        <v>36</v>
      </c>
      <c r="D323" s="298" t="s">
        <v>1214</v>
      </c>
      <c r="E323" s="227">
        <v>2742.8544000000006</v>
      </c>
      <c r="F323" s="238">
        <v>1234.2844800000003</v>
      </c>
      <c r="G323" s="323" t="s">
        <v>19</v>
      </c>
      <c r="H323" s="46"/>
      <c r="I323" s="47"/>
      <c r="J323" s="48"/>
      <c r="K323" s="88"/>
    </row>
    <row r="324" spans="1:11" ht="25" customHeight="1">
      <c r="A324" s="39"/>
      <c r="B324" s="65"/>
      <c r="C324" s="414" t="s">
        <v>38</v>
      </c>
      <c r="D324" s="414" t="s">
        <v>1215</v>
      </c>
      <c r="E324" s="227">
        <v>2742.8544000000006</v>
      </c>
      <c r="F324" s="238">
        <v>1234.2844800000003</v>
      </c>
      <c r="G324" s="323" t="s">
        <v>19</v>
      </c>
      <c r="H324" s="46"/>
      <c r="I324" s="47"/>
      <c r="J324" s="48"/>
      <c r="K324" s="88"/>
    </row>
    <row r="325" spans="1:11" ht="25" customHeight="1">
      <c r="A325" s="39"/>
      <c r="B325" s="65"/>
      <c r="C325" s="262" t="s">
        <v>40</v>
      </c>
      <c r="D325" s="262" t="s">
        <v>1216</v>
      </c>
      <c r="E325" s="227">
        <v>2742.8544000000006</v>
      </c>
      <c r="F325" s="238">
        <v>1234.2844800000003</v>
      </c>
      <c r="G325" s="323" t="s">
        <v>19</v>
      </c>
      <c r="H325" s="46">
        <f>H320</f>
        <v>34.25</v>
      </c>
      <c r="I325" s="47">
        <f>I320</f>
        <v>21</v>
      </c>
      <c r="J325" s="48">
        <f>J320</f>
        <v>11.25</v>
      </c>
      <c r="K325" s="88">
        <f>K320</f>
        <v>77.2</v>
      </c>
    </row>
    <row r="326" spans="1:11" ht="25" customHeight="1">
      <c r="A326" s="39"/>
      <c r="B326" s="65"/>
      <c r="C326" s="262" t="s">
        <v>42</v>
      </c>
      <c r="D326" s="262" t="s">
        <v>1217</v>
      </c>
      <c r="E326" s="227">
        <v>2742.8544000000006</v>
      </c>
      <c r="F326" s="238">
        <v>1234.2844800000003</v>
      </c>
      <c r="G326" s="323" t="s">
        <v>19</v>
      </c>
      <c r="H326" s="46">
        <f>H322</f>
        <v>34.25</v>
      </c>
      <c r="I326" s="47">
        <f>I322</f>
        <v>21</v>
      </c>
      <c r="J326" s="48">
        <f>J322</f>
        <v>11.25</v>
      </c>
      <c r="K326" s="88">
        <f>K322</f>
        <v>77.2</v>
      </c>
    </row>
    <row r="327" spans="1:11" ht="25" customHeight="1">
      <c r="A327" s="39"/>
      <c r="B327" s="65"/>
      <c r="C327" s="262" t="s">
        <v>44</v>
      </c>
      <c r="D327" s="262" t="s">
        <v>1218</v>
      </c>
      <c r="E327" s="227">
        <v>2742.8544000000006</v>
      </c>
      <c r="F327" s="238">
        <v>1234.2844800000003</v>
      </c>
      <c r="G327" s="323" t="s">
        <v>19</v>
      </c>
      <c r="H327" s="46" t="e">
        <f>H318</f>
        <v>#REF!</v>
      </c>
      <c r="I327" s="47" t="e">
        <f>I318</f>
        <v>#REF!</v>
      </c>
      <c r="J327" s="48" t="e">
        <f>J318</f>
        <v>#REF!</v>
      </c>
      <c r="K327" s="88" t="e">
        <f>K318</f>
        <v>#REF!</v>
      </c>
    </row>
    <row r="328" spans="1:11" ht="25" customHeight="1">
      <c r="A328" s="39"/>
      <c r="B328" s="65"/>
      <c r="C328" s="263" t="s">
        <v>46</v>
      </c>
      <c r="D328" s="263" t="s">
        <v>1219</v>
      </c>
      <c r="E328" s="227">
        <v>2742.8544000000006</v>
      </c>
      <c r="F328" s="238">
        <v>1234.2844800000003</v>
      </c>
      <c r="G328" s="323" t="s">
        <v>19</v>
      </c>
      <c r="H328" s="46" t="e">
        <f t="shared" ref="H328:K333" si="42">H327</f>
        <v>#REF!</v>
      </c>
      <c r="I328" s="47" t="e">
        <f t="shared" si="42"/>
        <v>#REF!</v>
      </c>
      <c r="J328" s="48" t="e">
        <f t="shared" si="42"/>
        <v>#REF!</v>
      </c>
      <c r="K328" s="88" t="e">
        <f t="shared" si="42"/>
        <v>#REF!</v>
      </c>
    </row>
    <row r="329" spans="1:11" ht="25" customHeight="1">
      <c r="A329" s="39"/>
      <c r="B329" s="65"/>
      <c r="C329" s="263" t="s">
        <v>48</v>
      </c>
      <c r="D329" s="263" t="s">
        <v>1220</v>
      </c>
      <c r="E329" s="227">
        <v>2742.8544000000006</v>
      </c>
      <c r="F329" s="238">
        <v>1234.2844800000003</v>
      </c>
      <c r="G329" s="323" t="s">
        <v>19</v>
      </c>
      <c r="H329" s="46" t="e">
        <f t="shared" si="42"/>
        <v>#REF!</v>
      </c>
      <c r="I329" s="47" t="e">
        <f t="shared" si="42"/>
        <v>#REF!</v>
      </c>
      <c r="J329" s="48" t="e">
        <f t="shared" si="42"/>
        <v>#REF!</v>
      </c>
      <c r="K329" s="88" t="e">
        <f t="shared" si="42"/>
        <v>#REF!</v>
      </c>
    </row>
    <row r="330" spans="1:11" ht="25" customHeight="1">
      <c r="A330" s="39"/>
      <c r="B330" s="65"/>
      <c r="C330" s="263" t="s">
        <v>50</v>
      </c>
      <c r="D330" s="263" t="s">
        <v>1221</v>
      </c>
      <c r="E330" s="227">
        <v>2742.8544000000006</v>
      </c>
      <c r="F330" s="238">
        <v>1234.2844800000003</v>
      </c>
      <c r="G330" s="323" t="s">
        <v>19</v>
      </c>
      <c r="H330" s="46" t="e">
        <f t="shared" si="42"/>
        <v>#REF!</v>
      </c>
      <c r="I330" s="47" t="e">
        <f t="shared" si="42"/>
        <v>#REF!</v>
      </c>
      <c r="J330" s="48" t="e">
        <f t="shared" si="42"/>
        <v>#REF!</v>
      </c>
      <c r="K330" s="88" t="e">
        <f t="shared" si="42"/>
        <v>#REF!</v>
      </c>
    </row>
    <row r="331" spans="1:11" ht="25" customHeight="1">
      <c r="A331" s="39"/>
      <c r="B331" s="65"/>
      <c r="C331" s="263" t="s">
        <v>52</v>
      </c>
      <c r="D331" s="263" t="s">
        <v>1222</v>
      </c>
      <c r="E331" s="227">
        <v>2742.8544000000006</v>
      </c>
      <c r="F331" s="238">
        <v>1234.2844800000003</v>
      </c>
      <c r="G331" s="323" t="s">
        <v>19</v>
      </c>
      <c r="H331" s="46" t="e">
        <f t="shared" si="42"/>
        <v>#REF!</v>
      </c>
      <c r="I331" s="47" t="e">
        <f t="shared" si="42"/>
        <v>#REF!</v>
      </c>
      <c r="J331" s="48" t="e">
        <f t="shared" si="42"/>
        <v>#REF!</v>
      </c>
      <c r="K331" s="88" t="e">
        <f t="shared" si="42"/>
        <v>#REF!</v>
      </c>
    </row>
    <row r="332" spans="1:11" ht="25" customHeight="1">
      <c r="A332" s="39"/>
      <c r="B332" s="65"/>
      <c r="C332" s="263" t="s">
        <v>54</v>
      </c>
      <c r="D332" s="263" t="s">
        <v>1223</v>
      </c>
      <c r="E332" s="227">
        <v>2742.8544000000006</v>
      </c>
      <c r="F332" s="238">
        <v>1234.2844800000003</v>
      </c>
      <c r="G332" s="323" t="s">
        <v>19</v>
      </c>
      <c r="H332" s="46" t="e">
        <f t="shared" si="42"/>
        <v>#REF!</v>
      </c>
      <c r="I332" s="47" t="e">
        <f t="shared" si="42"/>
        <v>#REF!</v>
      </c>
      <c r="J332" s="48" t="e">
        <f t="shared" si="42"/>
        <v>#REF!</v>
      </c>
      <c r="K332" s="88" t="e">
        <f t="shared" si="42"/>
        <v>#REF!</v>
      </c>
    </row>
    <row r="333" spans="1:11" ht="25" customHeight="1">
      <c r="A333" s="39"/>
      <c r="B333" s="65"/>
      <c r="C333" s="263" t="s">
        <v>56</v>
      </c>
      <c r="D333" s="263" t="s">
        <v>1224</v>
      </c>
      <c r="E333" s="227">
        <v>2742.8544000000006</v>
      </c>
      <c r="F333" s="238">
        <v>1234.2844800000003</v>
      </c>
      <c r="G333" s="323" t="s">
        <v>19</v>
      </c>
      <c r="H333" s="46" t="e">
        <f t="shared" si="42"/>
        <v>#REF!</v>
      </c>
      <c r="I333" s="47" t="e">
        <f t="shared" si="42"/>
        <v>#REF!</v>
      </c>
      <c r="J333" s="48" t="e">
        <f t="shared" si="42"/>
        <v>#REF!</v>
      </c>
      <c r="K333" s="88" t="e">
        <f t="shared" si="42"/>
        <v>#REF!</v>
      </c>
    </row>
    <row r="334" spans="1:11" ht="25" customHeight="1">
      <c r="A334" s="39"/>
      <c r="B334" s="65"/>
      <c r="C334" s="262" t="s">
        <v>58</v>
      </c>
      <c r="D334" s="262" t="s">
        <v>59</v>
      </c>
      <c r="E334" s="227">
        <v>2742.8544000000006</v>
      </c>
      <c r="F334" s="238">
        <v>1234.2844800000003</v>
      </c>
      <c r="G334" s="323" t="s">
        <v>19</v>
      </c>
      <c r="H334" s="101"/>
      <c r="I334" s="78"/>
      <c r="J334" s="79"/>
      <c r="K334" s="102"/>
    </row>
    <row r="335" spans="1:11" ht="25" customHeight="1">
      <c r="A335" s="39"/>
      <c r="B335" s="65"/>
      <c r="C335" s="264" t="s">
        <v>60</v>
      </c>
      <c r="D335" s="264" t="s">
        <v>59</v>
      </c>
      <c r="E335" s="266">
        <v>3164.8320000000003</v>
      </c>
      <c r="F335" s="269">
        <v>1424.1744000000001</v>
      </c>
      <c r="G335" s="323" t="s">
        <v>19</v>
      </c>
      <c r="H335" s="46" t="e">
        <f>H327</f>
        <v>#REF!</v>
      </c>
      <c r="I335" s="47" t="e">
        <f>I327</f>
        <v>#REF!</v>
      </c>
      <c r="J335" s="48" t="e">
        <f>J327</f>
        <v>#REF!</v>
      </c>
      <c r="K335" s="88" t="e">
        <f>K327</f>
        <v>#REF!</v>
      </c>
    </row>
    <row r="336" spans="1:11" ht="25" customHeight="1" thickBot="1">
      <c r="A336" s="50"/>
      <c r="B336" s="135"/>
      <c r="C336" s="265" t="s">
        <v>62</v>
      </c>
      <c r="D336" s="265"/>
      <c r="E336" s="268">
        <v>3164.8320000000003</v>
      </c>
      <c r="F336" s="270">
        <v>1424.1744000000001</v>
      </c>
      <c r="G336" s="324" t="s">
        <v>19</v>
      </c>
      <c r="H336" s="85" t="e">
        <f>H335</f>
        <v>#REF!</v>
      </c>
      <c r="I336" s="82" t="e">
        <f>I335</f>
        <v>#REF!</v>
      </c>
      <c r="J336" s="83" t="e">
        <f>J335</f>
        <v>#REF!</v>
      </c>
      <c r="K336" s="89" t="e">
        <f>K335</f>
        <v>#REF!</v>
      </c>
    </row>
    <row r="337" spans="1:11" ht="25" customHeight="1">
      <c r="A337" s="27"/>
      <c r="B337" s="168" t="s">
        <v>1225</v>
      </c>
      <c r="C337" s="260" t="s">
        <v>17</v>
      </c>
      <c r="D337" s="260" t="s">
        <v>1226</v>
      </c>
      <c r="E337" s="194">
        <v>1931.6880000000003</v>
      </c>
      <c r="F337" s="236">
        <v>869.25960000000021</v>
      </c>
      <c r="G337" s="325" t="s">
        <v>19</v>
      </c>
      <c r="H337" s="30">
        <v>28.75</v>
      </c>
      <c r="I337" s="31">
        <v>17.75</v>
      </c>
      <c r="J337" s="32">
        <v>11.25</v>
      </c>
      <c r="K337" s="87">
        <v>61.7</v>
      </c>
    </row>
    <row r="338" spans="1:11" ht="25" customHeight="1">
      <c r="A338" s="39"/>
      <c r="B338" s="65" t="s">
        <v>20</v>
      </c>
      <c r="C338" s="261" t="s">
        <v>21</v>
      </c>
      <c r="D338" s="261" t="s">
        <v>1227</v>
      </c>
      <c r="E338" s="196">
        <v>2221.4412000000002</v>
      </c>
      <c r="F338" s="237">
        <v>999.64854000000014</v>
      </c>
      <c r="G338" s="323" t="s">
        <v>19</v>
      </c>
      <c r="H338" s="46">
        <f>H347</f>
        <v>28.75</v>
      </c>
      <c r="I338" s="47">
        <f>I347</f>
        <v>17.75</v>
      </c>
      <c r="J338" s="48">
        <f>J347</f>
        <v>11.25</v>
      </c>
      <c r="K338" s="88">
        <f>K347</f>
        <v>61.7</v>
      </c>
    </row>
    <row r="339" spans="1:11" ht="25" customHeight="1">
      <c r="A339" s="39"/>
      <c r="B339" s="65"/>
      <c r="C339" s="261" t="s">
        <v>23</v>
      </c>
      <c r="D339" s="261" t="s">
        <v>1228</v>
      </c>
      <c r="E339" s="196">
        <v>2221.4412000000002</v>
      </c>
      <c r="F339" s="237">
        <v>999.64854000000014</v>
      </c>
      <c r="G339" s="323" t="s">
        <v>19</v>
      </c>
      <c r="H339" s="46" t="e">
        <f>#REF!</f>
        <v>#REF!</v>
      </c>
      <c r="I339" s="47" t="e">
        <f>#REF!</f>
        <v>#REF!</v>
      </c>
      <c r="J339" s="48" t="e">
        <f>#REF!</f>
        <v>#REF!</v>
      </c>
      <c r="K339" s="88" t="e">
        <f>#REF!</f>
        <v>#REF!</v>
      </c>
    </row>
    <row r="340" spans="1:11" ht="25" customHeight="1">
      <c r="A340" s="39"/>
      <c r="B340" s="65" t="s">
        <v>1229</v>
      </c>
      <c r="C340" s="405" t="s">
        <v>26</v>
      </c>
      <c r="D340" s="405" t="s">
        <v>1230</v>
      </c>
      <c r="E340" s="196">
        <v>2221.4412000000002</v>
      </c>
      <c r="F340" s="237">
        <v>999.64854000000014</v>
      </c>
      <c r="G340" s="323" t="s">
        <v>19</v>
      </c>
      <c r="H340" s="46" t="e">
        <f>H339</f>
        <v>#REF!</v>
      </c>
      <c r="I340" s="47" t="e">
        <f>I339</f>
        <v>#REF!</v>
      </c>
      <c r="J340" s="48" t="e">
        <f>J339</f>
        <v>#REF!</v>
      </c>
      <c r="K340" s="88" t="e">
        <f>K339</f>
        <v>#REF!</v>
      </c>
    </row>
    <row r="341" spans="1:11" ht="25" customHeight="1">
      <c r="A341" s="39"/>
      <c r="B341" s="65"/>
      <c r="C341" s="415" t="s">
        <v>28</v>
      </c>
      <c r="D341" s="415" t="s">
        <v>1231</v>
      </c>
      <c r="E341" s="227">
        <v>2511.1944000000003</v>
      </c>
      <c r="F341" s="238">
        <v>1130.0374800000002</v>
      </c>
      <c r="G341" s="323" t="s">
        <v>19</v>
      </c>
      <c r="H341" s="46">
        <f>H348</f>
        <v>28.75</v>
      </c>
      <c r="I341" s="47">
        <f>I348</f>
        <v>17.75</v>
      </c>
      <c r="J341" s="48">
        <f>J348</f>
        <v>11.25</v>
      </c>
      <c r="K341" s="88">
        <f>K348</f>
        <v>61.7</v>
      </c>
    </row>
    <row r="342" spans="1:11" ht="25" customHeight="1">
      <c r="A342" s="39"/>
      <c r="B342" s="65"/>
      <c r="C342" s="262" t="s">
        <v>30</v>
      </c>
      <c r="D342" s="262" t="s">
        <v>1232</v>
      </c>
      <c r="E342" s="227">
        <v>2511.1944000000003</v>
      </c>
      <c r="F342" s="238">
        <v>1130.0374800000002</v>
      </c>
      <c r="G342" s="323" t="s">
        <v>19</v>
      </c>
      <c r="H342" s="46">
        <f>H343</f>
        <v>28.75</v>
      </c>
      <c r="I342" s="47">
        <f>I343</f>
        <v>17.75</v>
      </c>
      <c r="J342" s="48">
        <f>J343</f>
        <v>11.25</v>
      </c>
      <c r="K342" s="88">
        <f>K343</f>
        <v>61.7</v>
      </c>
    </row>
    <row r="343" spans="1:11" ht="25" customHeight="1">
      <c r="A343" s="39"/>
      <c r="B343" s="65"/>
      <c r="C343" s="262" t="s">
        <v>32</v>
      </c>
      <c r="D343" s="262" t="s">
        <v>1233</v>
      </c>
      <c r="E343" s="227">
        <v>2511.1944000000003</v>
      </c>
      <c r="F343" s="238">
        <v>1130.0374800000002</v>
      </c>
      <c r="G343" s="323" t="s">
        <v>19</v>
      </c>
      <c r="H343" s="46">
        <f>H341</f>
        <v>28.75</v>
      </c>
      <c r="I343" s="47">
        <f>I341</f>
        <v>17.75</v>
      </c>
      <c r="J343" s="48">
        <f>J341</f>
        <v>11.25</v>
      </c>
      <c r="K343" s="88">
        <f>K341</f>
        <v>61.7</v>
      </c>
    </row>
    <row r="344" spans="1:11" ht="25" customHeight="1">
      <c r="A344" s="39"/>
      <c r="B344" s="65"/>
      <c r="C344" s="262" t="s">
        <v>34</v>
      </c>
      <c r="D344" s="262" t="s">
        <v>1234</v>
      </c>
      <c r="E344" s="227">
        <v>2511.1944000000003</v>
      </c>
      <c r="F344" s="238">
        <v>1130.0374800000002</v>
      </c>
      <c r="G344" s="323" t="s">
        <v>19</v>
      </c>
      <c r="H344" s="46">
        <f>H337</f>
        <v>28.75</v>
      </c>
      <c r="I344" s="47">
        <f>I337</f>
        <v>17.75</v>
      </c>
      <c r="J344" s="48">
        <f>J337</f>
        <v>11.25</v>
      </c>
      <c r="K344" s="88">
        <f>K337</f>
        <v>61.7</v>
      </c>
    </row>
    <row r="345" spans="1:11" ht="25" customHeight="1">
      <c r="A345" s="39"/>
      <c r="B345" s="65"/>
      <c r="C345" s="298" t="s">
        <v>36</v>
      </c>
      <c r="D345" s="298" t="s">
        <v>1235</v>
      </c>
      <c r="E345" s="227">
        <v>2511.1944000000003</v>
      </c>
      <c r="F345" s="238">
        <v>1130.0374800000002</v>
      </c>
      <c r="G345" s="323" t="s">
        <v>19</v>
      </c>
      <c r="H345" s="46"/>
      <c r="I345" s="47"/>
      <c r="J345" s="48"/>
      <c r="K345" s="88"/>
    </row>
    <row r="346" spans="1:11" ht="25" customHeight="1">
      <c r="A346" s="39"/>
      <c r="B346" s="65"/>
      <c r="C346" s="414" t="s">
        <v>38</v>
      </c>
      <c r="D346" s="414" t="s">
        <v>1236</v>
      </c>
      <c r="E346" s="227">
        <v>2511.1944000000003</v>
      </c>
      <c r="F346" s="238">
        <v>1130.0374800000002</v>
      </c>
      <c r="G346" s="323" t="s">
        <v>19</v>
      </c>
      <c r="H346" s="46"/>
      <c r="I346" s="47"/>
      <c r="J346" s="48"/>
      <c r="K346" s="88"/>
    </row>
    <row r="347" spans="1:11" ht="25" customHeight="1">
      <c r="A347" s="39"/>
      <c r="B347" s="65"/>
      <c r="C347" s="262" t="s">
        <v>40</v>
      </c>
      <c r="D347" s="262" t="s">
        <v>1237</v>
      </c>
      <c r="E347" s="227">
        <v>2511.1944000000003</v>
      </c>
      <c r="F347" s="238">
        <v>1130.0374800000002</v>
      </c>
      <c r="G347" s="323" t="s">
        <v>19</v>
      </c>
      <c r="H347" s="46">
        <f>H342</f>
        <v>28.75</v>
      </c>
      <c r="I347" s="47">
        <f>I342</f>
        <v>17.75</v>
      </c>
      <c r="J347" s="48">
        <f>J342</f>
        <v>11.25</v>
      </c>
      <c r="K347" s="88">
        <f>K342</f>
        <v>61.7</v>
      </c>
    </row>
    <row r="348" spans="1:11" ht="25" customHeight="1">
      <c r="A348" s="39"/>
      <c r="B348" s="65"/>
      <c r="C348" s="262" t="s">
        <v>42</v>
      </c>
      <c r="D348" s="262" t="s">
        <v>1238</v>
      </c>
      <c r="E348" s="227">
        <v>2511.1944000000003</v>
      </c>
      <c r="F348" s="238">
        <v>1130.0374800000002</v>
      </c>
      <c r="G348" s="323" t="s">
        <v>19</v>
      </c>
      <c r="H348" s="46">
        <f>H344</f>
        <v>28.75</v>
      </c>
      <c r="I348" s="47">
        <f>I344</f>
        <v>17.75</v>
      </c>
      <c r="J348" s="48">
        <f>J344</f>
        <v>11.25</v>
      </c>
      <c r="K348" s="88">
        <f>K344</f>
        <v>61.7</v>
      </c>
    </row>
    <row r="349" spans="1:11" ht="25" customHeight="1">
      <c r="A349" s="39"/>
      <c r="B349" s="65"/>
      <c r="C349" s="262" t="s">
        <v>44</v>
      </c>
      <c r="D349" s="262" t="s">
        <v>1239</v>
      </c>
      <c r="E349" s="227">
        <v>2511.1944000000003</v>
      </c>
      <c r="F349" s="238">
        <v>1130.0374800000002</v>
      </c>
      <c r="G349" s="323" t="s">
        <v>19</v>
      </c>
      <c r="H349" s="46" t="e">
        <f>H340</f>
        <v>#REF!</v>
      </c>
      <c r="I349" s="47" t="e">
        <f>I340</f>
        <v>#REF!</v>
      </c>
      <c r="J349" s="48" t="e">
        <f>J340</f>
        <v>#REF!</v>
      </c>
      <c r="K349" s="88" t="e">
        <f>K340</f>
        <v>#REF!</v>
      </c>
    </row>
    <row r="350" spans="1:11" ht="25" customHeight="1">
      <c r="A350" s="39"/>
      <c r="B350" s="65"/>
      <c r="C350" s="263" t="s">
        <v>46</v>
      </c>
      <c r="D350" s="263" t="s">
        <v>1240</v>
      </c>
      <c r="E350" s="227">
        <v>2511.1944000000003</v>
      </c>
      <c r="F350" s="238">
        <v>1130.0374800000002</v>
      </c>
      <c r="G350" s="323" t="s">
        <v>19</v>
      </c>
      <c r="H350" s="46" t="e">
        <f t="shared" ref="H350:K355" si="43">H349</f>
        <v>#REF!</v>
      </c>
      <c r="I350" s="47" t="e">
        <f t="shared" si="43"/>
        <v>#REF!</v>
      </c>
      <c r="J350" s="48" t="e">
        <f t="shared" si="43"/>
        <v>#REF!</v>
      </c>
      <c r="K350" s="88" t="e">
        <f t="shared" si="43"/>
        <v>#REF!</v>
      </c>
    </row>
    <row r="351" spans="1:11" ht="25" customHeight="1">
      <c r="A351" s="39"/>
      <c r="B351" s="65"/>
      <c r="C351" s="263" t="s">
        <v>48</v>
      </c>
      <c r="D351" s="263" t="s">
        <v>1241</v>
      </c>
      <c r="E351" s="227">
        <v>2511.1944000000003</v>
      </c>
      <c r="F351" s="238">
        <v>1130.0374800000002</v>
      </c>
      <c r="G351" s="323" t="s">
        <v>19</v>
      </c>
      <c r="H351" s="46" t="e">
        <f t="shared" si="43"/>
        <v>#REF!</v>
      </c>
      <c r="I351" s="47" t="e">
        <f t="shared" si="43"/>
        <v>#REF!</v>
      </c>
      <c r="J351" s="48" t="e">
        <f t="shared" si="43"/>
        <v>#REF!</v>
      </c>
      <c r="K351" s="88" t="e">
        <f t="shared" si="43"/>
        <v>#REF!</v>
      </c>
    </row>
    <row r="352" spans="1:11" ht="25" customHeight="1">
      <c r="A352" s="39"/>
      <c r="B352" s="65"/>
      <c r="C352" s="263" t="s">
        <v>50</v>
      </c>
      <c r="D352" s="263" t="s">
        <v>1242</v>
      </c>
      <c r="E352" s="227">
        <v>2511.1944000000003</v>
      </c>
      <c r="F352" s="238">
        <v>1130.0374800000002</v>
      </c>
      <c r="G352" s="323" t="s">
        <v>19</v>
      </c>
      <c r="H352" s="46" t="e">
        <f t="shared" si="43"/>
        <v>#REF!</v>
      </c>
      <c r="I352" s="47" t="e">
        <f t="shared" si="43"/>
        <v>#REF!</v>
      </c>
      <c r="J352" s="48" t="e">
        <f t="shared" si="43"/>
        <v>#REF!</v>
      </c>
      <c r="K352" s="88" t="e">
        <f t="shared" si="43"/>
        <v>#REF!</v>
      </c>
    </row>
    <row r="353" spans="1:11" ht="25" customHeight="1">
      <c r="A353" s="39"/>
      <c r="B353" s="65"/>
      <c r="C353" s="263" t="s">
        <v>52</v>
      </c>
      <c r="D353" s="263" t="s">
        <v>1243</v>
      </c>
      <c r="E353" s="227">
        <v>2511.1944000000003</v>
      </c>
      <c r="F353" s="238">
        <v>1130.0374800000002</v>
      </c>
      <c r="G353" s="323" t="s">
        <v>19</v>
      </c>
      <c r="H353" s="46" t="e">
        <f t="shared" si="43"/>
        <v>#REF!</v>
      </c>
      <c r="I353" s="47" t="e">
        <f t="shared" si="43"/>
        <v>#REF!</v>
      </c>
      <c r="J353" s="48" t="e">
        <f t="shared" si="43"/>
        <v>#REF!</v>
      </c>
      <c r="K353" s="88" t="e">
        <f t="shared" si="43"/>
        <v>#REF!</v>
      </c>
    </row>
    <row r="354" spans="1:11" ht="25" customHeight="1">
      <c r="A354" s="39"/>
      <c r="B354" s="65"/>
      <c r="C354" s="263" t="s">
        <v>54</v>
      </c>
      <c r="D354" s="263" t="s">
        <v>1244</v>
      </c>
      <c r="E354" s="227">
        <v>2511.1944000000003</v>
      </c>
      <c r="F354" s="238">
        <v>1130.0374800000002</v>
      </c>
      <c r="G354" s="323" t="s">
        <v>19</v>
      </c>
      <c r="H354" s="46" t="e">
        <f t="shared" si="43"/>
        <v>#REF!</v>
      </c>
      <c r="I354" s="47" t="e">
        <f t="shared" si="43"/>
        <v>#REF!</v>
      </c>
      <c r="J354" s="48" t="e">
        <f t="shared" si="43"/>
        <v>#REF!</v>
      </c>
      <c r="K354" s="88" t="e">
        <f t="shared" si="43"/>
        <v>#REF!</v>
      </c>
    </row>
    <row r="355" spans="1:11" ht="25" customHeight="1">
      <c r="A355" s="39"/>
      <c r="B355" s="65"/>
      <c r="C355" s="263" t="s">
        <v>56</v>
      </c>
      <c r="D355" s="263" t="s">
        <v>1245</v>
      </c>
      <c r="E355" s="227">
        <v>2511.1944000000003</v>
      </c>
      <c r="F355" s="238">
        <v>1130.0374800000002</v>
      </c>
      <c r="G355" s="323" t="s">
        <v>19</v>
      </c>
      <c r="H355" s="46" t="e">
        <f t="shared" si="43"/>
        <v>#REF!</v>
      </c>
      <c r="I355" s="47" t="e">
        <f t="shared" si="43"/>
        <v>#REF!</v>
      </c>
      <c r="J355" s="48" t="e">
        <f t="shared" si="43"/>
        <v>#REF!</v>
      </c>
      <c r="K355" s="88" t="e">
        <f t="shared" si="43"/>
        <v>#REF!</v>
      </c>
    </row>
    <row r="356" spans="1:11" ht="25" customHeight="1">
      <c r="A356" s="39"/>
      <c r="B356" s="65"/>
      <c r="C356" s="262" t="s">
        <v>58</v>
      </c>
      <c r="D356" s="262" t="s">
        <v>59</v>
      </c>
      <c r="E356" s="227">
        <v>2511.1944000000003</v>
      </c>
      <c r="F356" s="238">
        <v>1130.0374800000002</v>
      </c>
      <c r="G356" s="323" t="s">
        <v>19</v>
      </c>
      <c r="H356" s="136"/>
      <c r="I356" s="78"/>
      <c r="J356" s="79"/>
      <c r="K356" s="102"/>
    </row>
    <row r="357" spans="1:11" ht="25" customHeight="1">
      <c r="A357" s="39"/>
      <c r="B357" s="65"/>
      <c r="C357" s="264" t="s">
        <v>60</v>
      </c>
      <c r="D357" s="264" t="s">
        <v>59</v>
      </c>
      <c r="E357" s="266">
        <v>2897.5320000000006</v>
      </c>
      <c r="F357" s="269">
        <v>1303.8894000000003</v>
      </c>
      <c r="G357" s="323" t="s">
        <v>19</v>
      </c>
      <c r="H357" s="35" t="e">
        <f>H349</f>
        <v>#REF!</v>
      </c>
      <c r="I357" s="47" t="e">
        <f>I349</f>
        <v>#REF!</v>
      </c>
      <c r="J357" s="48" t="e">
        <f>J349</f>
        <v>#REF!</v>
      </c>
      <c r="K357" s="88" t="e">
        <f>K349</f>
        <v>#REF!</v>
      </c>
    </row>
    <row r="358" spans="1:11" ht="25" customHeight="1" thickBot="1">
      <c r="A358" s="50"/>
      <c r="B358" s="135"/>
      <c r="C358" s="265" t="s">
        <v>62</v>
      </c>
      <c r="D358" s="265"/>
      <c r="E358" s="268">
        <v>2897.5320000000006</v>
      </c>
      <c r="F358" s="270">
        <v>1303.8894000000003</v>
      </c>
      <c r="G358" s="324" t="s">
        <v>19</v>
      </c>
      <c r="H358" s="101" t="e">
        <f>H357</f>
        <v>#REF!</v>
      </c>
      <c r="I358" s="78" t="e">
        <f>I357</f>
        <v>#REF!</v>
      </c>
      <c r="J358" s="79" t="e">
        <f>J357</f>
        <v>#REF!</v>
      </c>
      <c r="K358" s="102" t="e">
        <f>K357</f>
        <v>#REF!</v>
      </c>
    </row>
    <row r="359" spans="1:11" ht="25" customHeight="1">
      <c r="A359" s="27"/>
      <c r="B359" s="168" t="s">
        <v>1246</v>
      </c>
      <c r="C359" s="260" t="s">
        <v>17</v>
      </c>
      <c r="D359" s="260" t="s">
        <v>1247</v>
      </c>
      <c r="E359" s="194">
        <v>1675.0800000000004</v>
      </c>
      <c r="F359" s="236">
        <v>753.78600000000017</v>
      </c>
      <c r="G359" s="325" t="s">
        <v>19</v>
      </c>
      <c r="H359" s="30">
        <v>28.5</v>
      </c>
      <c r="I359" s="31">
        <v>17.75</v>
      </c>
      <c r="J359" s="32">
        <v>10.25</v>
      </c>
      <c r="K359" s="87">
        <v>50.7</v>
      </c>
    </row>
    <row r="360" spans="1:11" ht="25" customHeight="1">
      <c r="A360" s="39"/>
      <c r="B360" s="65" t="s">
        <v>20</v>
      </c>
      <c r="C360" s="261" t="s">
        <v>21</v>
      </c>
      <c r="D360" s="261" t="s">
        <v>1248</v>
      </c>
      <c r="E360" s="196">
        <v>1926.3420000000003</v>
      </c>
      <c r="F360" s="237">
        <v>866.85390000000018</v>
      </c>
      <c r="G360" s="323" t="s">
        <v>19</v>
      </c>
      <c r="H360" s="46">
        <f>H369</f>
        <v>28.5</v>
      </c>
      <c r="I360" s="47">
        <f>I369</f>
        <v>17.75</v>
      </c>
      <c r="J360" s="48">
        <f>J369</f>
        <v>10.25</v>
      </c>
      <c r="K360" s="88">
        <f>K369</f>
        <v>50.7</v>
      </c>
    </row>
    <row r="361" spans="1:11" ht="25" customHeight="1">
      <c r="A361" s="39"/>
      <c r="B361" s="65"/>
      <c r="C361" s="261" t="s">
        <v>23</v>
      </c>
      <c r="D361" s="261" t="s">
        <v>1249</v>
      </c>
      <c r="E361" s="196">
        <v>1926.3420000000003</v>
      </c>
      <c r="F361" s="237">
        <v>866.85390000000018</v>
      </c>
      <c r="G361" s="323" t="s">
        <v>19</v>
      </c>
      <c r="H361" s="46" t="e">
        <f>#REF!</f>
        <v>#REF!</v>
      </c>
      <c r="I361" s="47" t="e">
        <f>#REF!</f>
        <v>#REF!</v>
      </c>
      <c r="J361" s="48" t="e">
        <f>#REF!</f>
        <v>#REF!</v>
      </c>
      <c r="K361" s="88" t="e">
        <f>#REF!</f>
        <v>#REF!</v>
      </c>
    </row>
    <row r="362" spans="1:11" ht="25" customHeight="1">
      <c r="A362" s="39"/>
      <c r="B362" s="65" t="s">
        <v>1250</v>
      </c>
      <c r="C362" s="405" t="s">
        <v>26</v>
      </c>
      <c r="D362" s="405" t="s">
        <v>1251</v>
      </c>
      <c r="E362" s="196">
        <v>1926.3420000000003</v>
      </c>
      <c r="F362" s="237">
        <v>866.85390000000018</v>
      </c>
      <c r="G362" s="323" t="s">
        <v>19</v>
      </c>
      <c r="H362" s="46" t="e">
        <f>H361</f>
        <v>#REF!</v>
      </c>
      <c r="I362" s="47" t="e">
        <f>I361</f>
        <v>#REF!</v>
      </c>
      <c r="J362" s="48" t="e">
        <f>J361</f>
        <v>#REF!</v>
      </c>
      <c r="K362" s="88" t="e">
        <f>K361</f>
        <v>#REF!</v>
      </c>
    </row>
    <row r="363" spans="1:11" ht="25" customHeight="1">
      <c r="A363" s="39"/>
      <c r="B363" s="65"/>
      <c r="C363" s="415" t="s">
        <v>28</v>
      </c>
      <c r="D363" s="415" t="s">
        <v>1252</v>
      </c>
      <c r="E363" s="227">
        <v>2177.6040000000007</v>
      </c>
      <c r="F363" s="238">
        <v>979.9218000000003</v>
      </c>
      <c r="G363" s="323" t="s">
        <v>19</v>
      </c>
      <c r="H363" s="46">
        <f>H370</f>
        <v>28.5</v>
      </c>
      <c r="I363" s="47">
        <f>I370</f>
        <v>17.75</v>
      </c>
      <c r="J363" s="48">
        <f>J370</f>
        <v>10.25</v>
      </c>
      <c r="K363" s="88">
        <f>K370</f>
        <v>50.7</v>
      </c>
    </row>
    <row r="364" spans="1:11" ht="25" customHeight="1">
      <c r="A364" s="39"/>
      <c r="B364" s="65"/>
      <c r="C364" s="262" t="s">
        <v>30</v>
      </c>
      <c r="D364" s="262" t="s">
        <v>1253</v>
      </c>
      <c r="E364" s="227">
        <v>2177.6040000000007</v>
      </c>
      <c r="F364" s="238">
        <v>979.9218000000003</v>
      </c>
      <c r="G364" s="323" t="s">
        <v>19</v>
      </c>
      <c r="H364" s="46">
        <f>H365</f>
        <v>28.5</v>
      </c>
      <c r="I364" s="47">
        <f>I365</f>
        <v>17.75</v>
      </c>
      <c r="J364" s="48">
        <f>J365</f>
        <v>10.25</v>
      </c>
      <c r="K364" s="88">
        <f>K365</f>
        <v>50.7</v>
      </c>
    </row>
    <row r="365" spans="1:11" ht="25" customHeight="1">
      <c r="A365" s="39"/>
      <c r="B365" s="65"/>
      <c r="C365" s="262" t="s">
        <v>32</v>
      </c>
      <c r="D365" s="262" t="s">
        <v>1254</v>
      </c>
      <c r="E365" s="227">
        <v>2177.6040000000007</v>
      </c>
      <c r="F365" s="238">
        <v>979.9218000000003</v>
      </c>
      <c r="G365" s="323" t="s">
        <v>19</v>
      </c>
      <c r="H365" s="46">
        <f>H363</f>
        <v>28.5</v>
      </c>
      <c r="I365" s="47">
        <f>I363</f>
        <v>17.75</v>
      </c>
      <c r="J365" s="48">
        <f>J363</f>
        <v>10.25</v>
      </c>
      <c r="K365" s="88">
        <f>K363</f>
        <v>50.7</v>
      </c>
    </row>
    <row r="366" spans="1:11" ht="25" customHeight="1">
      <c r="A366" s="39"/>
      <c r="B366" s="65"/>
      <c r="C366" s="262" t="s">
        <v>34</v>
      </c>
      <c r="D366" s="262" t="s">
        <v>1255</v>
      </c>
      <c r="E366" s="227">
        <v>2177.6040000000007</v>
      </c>
      <c r="F366" s="238">
        <v>979.9218000000003</v>
      </c>
      <c r="G366" s="323" t="s">
        <v>19</v>
      </c>
      <c r="H366" s="46">
        <f>H359</f>
        <v>28.5</v>
      </c>
      <c r="I366" s="47">
        <f>I359</f>
        <v>17.75</v>
      </c>
      <c r="J366" s="48">
        <f>J359</f>
        <v>10.25</v>
      </c>
      <c r="K366" s="88">
        <f>K359</f>
        <v>50.7</v>
      </c>
    </row>
    <row r="367" spans="1:11" ht="25" customHeight="1">
      <c r="A367" s="39"/>
      <c r="B367" s="65"/>
      <c r="C367" s="298" t="s">
        <v>36</v>
      </c>
      <c r="D367" s="298" t="s">
        <v>1256</v>
      </c>
      <c r="E367" s="227">
        <v>2177.6040000000007</v>
      </c>
      <c r="F367" s="238">
        <v>979.9218000000003</v>
      </c>
      <c r="G367" s="323" t="s">
        <v>19</v>
      </c>
      <c r="H367" s="46"/>
      <c r="I367" s="47"/>
      <c r="J367" s="48"/>
      <c r="K367" s="88"/>
    </row>
    <row r="368" spans="1:11" ht="25" customHeight="1">
      <c r="A368" s="39"/>
      <c r="B368" s="65"/>
      <c r="C368" s="414" t="s">
        <v>38</v>
      </c>
      <c r="D368" s="414" t="s">
        <v>1257</v>
      </c>
      <c r="E368" s="227">
        <v>2177.6040000000007</v>
      </c>
      <c r="F368" s="238">
        <v>979.9218000000003</v>
      </c>
      <c r="G368" s="323" t="s">
        <v>19</v>
      </c>
      <c r="H368" s="46"/>
      <c r="I368" s="47"/>
      <c r="J368" s="48"/>
      <c r="K368" s="88"/>
    </row>
    <row r="369" spans="1:11" ht="25" customHeight="1">
      <c r="A369" s="39"/>
      <c r="B369" s="65"/>
      <c r="C369" s="262" t="s">
        <v>40</v>
      </c>
      <c r="D369" s="262" t="s">
        <v>1258</v>
      </c>
      <c r="E369" s="227">
        <v>2177.6040000000007</v>
      </c>
      <c r="F369" s="238">
        <v>979.9218000000003</v>
      </c>
      <c r="G369" s="323" t="s">
        <v>19</v>
      </c>
      <c r="H369" s="46">
        <f>H364</f>
        <v>28.5</v>
      </c>
      <c r="I369" s="47">
        <f>I364</f>
        <v>17.75</v>
      </c>
      <c r="J369" s="48">
        <f>J364</f>
        <v>10.25</v>
      </c>
      <c r="K369" s="88">
        <f>K364</f>
        <v>50.7</v>
      </c>
    </row>
    <row r="370" spans="1:11" ht="25" customHeight="1">
      <c r="A370" s="39"/>
      <c r="B370" s="65"/>
      <c r="C370" s="262" t="s">
        <v>42</v>
      </c>
      <c r="D370" s="262" t="s">
        <v>1259</v>
      </c>
      <c r="E370" s="227">
        <v>2177.6040000000007</v>
      </c>
      <c r="F370" s="238">
        <v>979.9218000000003</v>
      </c>
      <c r="G370" s="323" t="s">
        <v>19</v>
      </c>
      <c r="H370" s="46">
        <f>H366</f>
        <v>28.5</v>
      </c>
      <c r="I370" s="47">
        <f>I366</f>
        <v>17.75</v>
      </c>
      <c r="J370" s="48">
        <f>J366</f>
        <v>10.25</v>
      </c>
      <c r="K370" s="88">
        <f>K366</f>
        <v>50.7</v>
      </c>
    </row>
    <row r="371" spans="1:11" ht="25" customHeight="1">
      <c r="A371" s="39"/>
      <c r="B371" s="65"/>
      <c r="C371" s="262" t="s">
        <v>44</v>
      </c>
      <c r="D371" s="262" t="s">
        <v>1260</v>
      </c>
      <c r="E371" s="227">
        <v>2177.6040000000007</v>
      </c>
      <c r="F371" s="238">
        <v>979.9218000000003</v>
      </c>
      <c r="G371" s="323" t="s">
        <v>19</v>
      </c>
      <c r="H371" s="46" t="e">
        <f>H362</f>
        <v>#REF!</v>
      </c>
      <c r="I371" s="47" t="e">
        <f>I362</f>
        <v>#REF!</v>
      </c>
      <c r="J371" s="48" t="e">
        <f>J362</f>
        <v>#REF!</v>
      </c>
      <c r="K371" s="88" t="e">
        <f>K362</f>
        <v>#REF!</v>
      </c>
    </row>
    <row r="372" spans="1:11" ht="25" customHeight="1">
      <c r="A372" s="39"/>
      <c r="B372" s="65"/>
      <c r="C372" s="263" t="s">
        <v>46</v>
      </c>
      <c r="D372" s="263" t="s">
        <v>1261</v>
      </c>
      <c r="E372" s="227">
        <v>2177.6040000000007</v>
      </c>
      <c r="F372" s="238">
        <v>979.9218000000003</v>
      </c>
      <c r="G372" s="323" t="s">
        <v>19</v>
      </c>
      <c r="H372" s="46" t="e">
        <f t="shared" ref="H372:K377" si="44">H371</f>
        <v>#REF!</v>
      </c>
      <c r="I372" s="47" t="e">
        <f t="shared" si="44"/>
        <v>#REF!</v>
      </c>
      <c r="J372" s="48" t="e">
        <f t="shared" si="44"/>
        <v>#REF!</v>
      </c>
      <c r="K372" s="88" t="e">
        <f t="shared" si="44"/>
        <v>#REF!</v>
      </c>
    </row>
    <row r="373" spans="1:11" ht="25" customHeight="1">
      <c r="A373" s="39"/>
      <c r="B373" s="65"/>
      <c r="C373" s="263" t="s">
        <v>48</v>
      </c>
      <c r="D373" s="263" t="s">
        <v>1262</v>
      </c>
      <c r="E373" s="227">
        <v>2177.6040000000007</v>
      </c>
      <c r="F373" s="238">
        <v>979.9218000000003</v>
      </c>
      <c r="G373" s="323" t="s">
        <v>19</v>
      </c>
      <c r="H373" s="46" t="e">
        <f t="shared" si="44"/>
        <v>#REF!</v>
      </c>
      <c r="I373" s="47" t="e">
        <f t="shared" si="44"/>
        <v>#REF!</v>
      </c>
      <c r="J373" s="48" t="e">
        <f t="shared" si="44"/>
        <v>#REF!</v>
      </c>
      <c r="K373" s="88" t="e">
        <f t="shared" si="44"/>
        <v>#REF!</v>
      </c>
    </row>
    <row r="374" spans="1:11" ht="25" customHeight="1">
      <c r="A374" s="39"/>
      <c r="B374" s="65"/>
      <c r="C374" s="263" t="s">
        <v>50</v>
      </c>
      <c r="D374" s="263" t="s">
        <v>1263</v>
      </c>
      <c r="E374" s="227">
        <v>2177.6040000000007</v>
      </c>
      <c r="F374" s="238">
        <v>979.9218000000003</v>
      </c>
      <c r="G374" s="323" t="s">
        <v>19</v>
      </c>
      <c r="H374" s="46" t="e">
        <f t="shared" si="44"/>
        <v>#REF!</v>
      </c>
      <c r="I374" s="47" t="e">
        <f t="shared" si="44"/>
        <v>#REF!</v>
      </c>
      <c r="J374" s="48" t="e">
        <f t="shared" si="44"/>
        <v>#REF!</v>
      </c>
      <c r="K374" s="88" t="e">
        <f t="shared" si="44"/>
        <v>#REF!</v>
      </c>
    </row>
    <row r="375" spans="1:11" ht="25" customHeight="1">
      <c r="A375" s="39"/>
      <c r="B375" s="65"/>
      <c r="C375" s="263" t="s">
        <v>52</v>
      </c>
      <c r="D375" s="263" t="s">
        <v>1264</v>
      </c>
      <c r="E375" s="227">
        <v>2177.6040000000007</v>
      </c>
      <c r="F375" s="238">
        <v>979.9218000000003</v>
      </c>
      <c r="G375" s="323" t="s">
        <v>19</v>
      </c>
      <c r="H375" s="46" t="e">
        <f t="shared" si="44"/>
        <v>#REF!</v>
      </c>
      <c r="I375" s="47" t="e">
        <f t="shared" si="44"/>
        <v>#REF!</v>
      </c>
      <c r="J375" s="48" t="e">
        <f t="shared" si="44"/>
        <v>#REF!</v>
      </c>
      <c r="K375" s="88" t="e">
        <f t="shared" si="44"/>
        <v>#REF!</v>
      </c>
    </row>
    <row r="376" spans="1:11" ht="25" customHeight="1">
      <c r="A376" s="39"/>
      <c r="B376" s="65"/>
      <c r="C376" s="263" t="s">
        <v>54</v>
      </c>
      <c r="D376" s="263" t="s">
        <v>1265</v>
      </c>
      <c r="E376" s="227">
        <v>2177.6040000000007</v>
      </c>
      <c r="F376" s="238">
        <v>979.9218000000003</v>
      </c>
      <c r="G376" s="323" t="s">
        <v>19</v>
      </c>
      <c r="H376" s="46" t="e">
        <f t="shared" si="44"/>
        <v>#REF!</v>
      </c>
      <c r="I376" s="47" t="e">
        <f t="shared" si="44"/>
        <v>#REF!</v>
      </c>
      <c r="J376" s="48" t="e">
        <f t="shared" si="44"/>
        <v>#REF!</v>
      </c>
      <c r="K376" s="88" t="e">
        <f t="shared" si="44"/>
        <v>#REF!</v>
      </c>
    </row>
    <row r="377" spans="1:11" ht="25" customHeight="1">
      <c r="A377" s="39"/>
      <c r="B377" s="65"/>
      <c r="C377" s="263" t="s">
        <v>56</v>
      </c>
      <c r="D377" s="263" t="s">
        <v>1266</v>
      </c>
      <c r="E377" s="227">
        <v>2177.6040000000007</v>
      </c>
      <c r="F377" s="238">
        <v>979.9218000000003</v>
      </c>
      <c r="G377" s="323" t="s">
        <v>19</v>
      </c>
      <c r="H377" s="46" t="e">
        <f t="shared" si="44"/>
        <v>#REF!</v>
      </c>
      <c r="I377" s="47" t="e">
        <f t="shared" si="44"/>
        <v>#REF!</v>
      </c>
      <c r="J377" s="48" t="e">
        <f t="shared" si="44"/>
        <v>#REF!</v>
      </c>
      <c r="K377" s="88" t="e">
        <f t="shared" si="44"/>
        <v>#REF!</v>
      </c>
    </row>
    <row r="378" spans="1:11" ht="25" customHeight="1">
      <c r="A378" s="39"/>
      <c r="B378" s="65"/>
      <c r="C378" s="262" t="s">
        <v>58</v>
      </c>
      <c r="D378" s="262" t="s">
        <v>59</v>
      </c>
      <c r="E378" s="227">
        <v>2177.6040000000007</v>
      </c>
      <c r="F378" s="238">
        <v>979.9218000000003</v>
      </c>
      <c r="G378" s="323" t="s">
        <v>19</v>
      </c>
      <c r="H378" s="101"/>
      <c r="I378" s="78"/>
      <c r="J378" s="124"/>
      <c r="K378" s="104"/>
    </row>
    <row r="379" spans="1:11" ht="25" customHeight="1">
      <c r="A379" s="39"/>
      <c r="B379" s="65"/>
      <c r="C379" s="264" t="s">
        <v>60</v>
      </c>
      <c r="D379" s="264" t="s">
        <v>59</v>
      </c>
      <c r="E379" s="266">
        <v>2512.6200000000008</v>
      </c>
      <c r="F379" s="269">
        <v>1130.6790000000003</v>
      </c>
      <c r="G379" s="323" t="s">
        <v>19</v>
      </c>
      <c r="H379" s="101" t="e">
        <f>H371</f>
        <v>#REF!</v>
      </c>
      <c r="I379" s="78" t="e">
        <f>I371</f>
        <v>#REF!</v>
      </c>
      <c r="J379" s="79" t="e">
        <f>J371</f>
        <v>#REF!</v>
      </c>
      <c r="K379" s="102" t="e">
        <f>K371</f>
        <v>#REF!</v>
      </c>
    </row>
    <row r="380" spans="1:11" ht="25" customHeight="1" thickBot="1">
      <c r="A380" s="50"/>
      <c r="B380" s="135"/>
      <c r="C380" s="265" t="s">
        <v>62</v>
      </c>
      <c r="D380" s="265"/>
      <c r="E380" s="268">
        <v>2512.6200000000008</v>
      </c>
      <c r="F380" s="270">
        <v>1130.6790000000003</v>
      </c>
      <c r="G380" s="324" t="s">
        <v>19</v>
      </c>
      <c r="H380" s="85" t="e">
        <f>H379</f>
        <v>#REF!</v>
      </c>
      <c r="I380" s="82" t="e">
        <f>I379</f>
        <v>#REF!</v>
      </c>
      <c r="J380" s="82" t="e">
        <f>J379</f>
        <v>#REF!</v>
      </c>
      <c r="K380" s="139" t="e">
        <f>K379</f>
        <v>#REF!</v>
      </c>
    </row>
    <row r="381" spans="1:11" ht="25" customHeight="1">
      <c r="A381" s="27"/>
      <c r="B381" s="168" t="s">
        <v>1267</v>
      </c>
      <c r="C381" s="260" t="s">
        <v>17</v>
      </c>
      <c r="D381" s="260" t="s">
        <v>1268</v>
      </c>
      <c r="E381" s="194">
        <v>1605.2256000000002</v>
      </c>
      <c r="F381" s="236">
        <v>722.35152000000016</v>
      </c>
      <c r="G381" s="325" t="s">
        <v>19</v>
      </c>
      <c r="H381" s="35">
        <v>26</v>
      </c>
      <c r="I381" s="36">
        <v>16.25</v>
      </c>
      <c r="J381" s="37">
        <v>10.25</v>
      </c>
      <c r="K381" s="38">
        <v>39.700000000000003</v>
      </c>
    </row>
    <row r="382" spans="1:11" ht="25" customHeight="1">
      <c r="A382" s="39"/>
      <c r="B382" s="65" t="s">
        <v>993</v>
      </c>
      <c r="C382" s="261" t="s">
        <v>21</v>
      </c>
      <c r="D382" s="261" t="s">
        <v>1269</v>
      </c>
      <c r="E382" s="196">
        <v>1846.00944</v>
      </c>
      <c r="F382" s="237">
        <v>830.70424800000001</v>
      </c>
      <c r="G382" s="323" t="s">
        <v>19</v>
      </c>
      <c r="H382" s="46">
        <f>H391</f>
        <v>26</v>
      </c>
      <c r="I382" s="47">
        <f>I391</f>
        <v>16.25</v>
      </c>
      <c r="J382" s="48">
        <f>J391</f>
        <v>10.25</v>
      </c>
      <c r="K382" s="88">
        <f>K391</f>
        <v>39.700000000000003</v>
      </c>
    </row>
    <row r="383" spans="1:11" ht="25" customHeight="1">
      <c r="A383" s="39"/>
      <c r="B383" s="65" t="s">
        <v>20</v>
      </c>
      <c r="C383" s="261" t="s">
        <v>23</v>
      </c>
      <c r="D383" s="261" t="s">
        <v>1270</v>
      </c>
      <c r="E383" s="196">
        <v>1846.00944</v>
      </c>
      <c r="F383" s="237">
        <v>830.70424800000001</v>
      </c>
      <c r="G383" s="323" t="s">
        <v>19</v>
      </c>
      <c r="H383" s="46" t="e">
        <f>#REF!</f>
        <v>#REF!</v>
      </c>
      <c r="I383" s="47" t="e">
        <f>#REF!</f>
        <v>#REF!</v>
      </c>
      <c r="J383" s="48" t="e">
        <f>#REF!</f>
        <v>#REF!</v>
      </c>
      <c r="K383" s="88" t="e">
        <f>#REF!</f>
        <v>#REF!</v>
      </c>
    </row>
    <row r="384" spans="1:11" ht="25" customHeight="1">
      <c r="A384" s="39"/>
      <c r="B384" s="65"/>
      <c r="C384" s="405" t="s">
        <v>26</v>
      </c>
      <c r="D384" s="405" t="s">
        <v>1271</v>
      </c>
      <c r="E384" s="196">
        <v>1846.00944</v>
      </c>
      <c r="F384" s="237">
        <v>830.70424800000001</v>
      </c>
      <c r="G384" s="323" t="s">
        <v>19</v>
      </c>
      <c r="H384" s="46" t="e">
        <f>H383</f>
        <v>#REF!</v>
      </c>
      <c r="I384" s="47" t="e">
        <f>I383</f>
        <v>#REF!</v>
      </c>
      <c r="J384" s="48" t="e">
        <f>J383</f>
        <v>#REF!</v>
      </c>
      <c r="K384" s="88" t="e">
        <f>K383</f>
        <v>#REF!</v>
      </c>
    </row>
    <row r="385" spans="1:11" ht="25" customHeight="1">
      <c r="A385" s="39"/>
      <c r="B385" s="65" t="s">
        <v>1272</v>
      </c>
      <c r="C385" s="415" t="s">
        <v>28</v>
      </c>
      <c r="D385" s="415" t="s">
        <v>1273</v>
      </c>
      <c r="E385" s="227">
        <v>2086.7932800000003</v>
      </c>
      <c r="F385" s="238">
        <v>939.05697600000019</v>
      </c>
      <c r="G385" s="323" t="s">
        <v>19</v>
      </c>
      <c r="H385" s="46">
        <f>H392</f>
        <v>26</v>
      </c>
      <c r="I385" s="47">
        <f>I392</f>
        <v>16.25</v>
      </c>
      <c r="J385" s="48">
        <f>J392</f>
        <v>10.25</v>
      </c>
      <c r="K385" s="88">
        <f>K392</f>
        <v>39.700000000000003</v>
      </c>
    </row>
    <row r="386" spans="1:11" ht="25" customHeight="1">
      <c r="A386" s="39"/>
      <c r="B386" s="65"/>
      <c r="C386" s="262" t="s">
        <v>30</v>
      </c>
      <c r="D386" s="262" t="s">
        <v>1274</v>
      </c>
      <c r="E386" s="227">
        <v>2086.7932800000003</v>
      </c>
      <c r="F386" s="238">
        <v>939.05697600000019</v>
      </c>
      <c r="G386" s="323" t="s">
        <v>19</v>
      </c>
      <c r="H386" s="46">
        <f>H387</f>
        <v>26</v>
      </c>
      <c r="I386" s="47">
        <f>I387</f>
        <v>16.25</v>
      </c>
      <c r="J386" s="48">
        <f>J387</f>
        <v>10.25</v>
      </c>
      <c r="K386" s="88">
        <f>K387</f>
        <v>39.700000000000003</v>
      </c>
    </row>
    <row r="387" spans="1:11" ht="25" customHeight="1">
      <c r="A387" s="39"/>
      <c r="B387" s="65"/>
      <c r="C387" s="262" t="s">
        <v>32</v>
      </c>
      <c r="D387" s="262" t="s">
        <v>1275</v>
      </c>
      <c r="E387" s="227">
        <v>2086.7932800000003</v>
      </c>
      <c r="F387" s="238">
        <v>939.05697600000019</v>
      </c>
      <c r="G387" s="323" t="s">
        <v>19</v>
      </c>
      <c r="H387" s="46">
        <f>H385</f>
        <v>26</v>
      </c>
      <c r="I387" s="47">
        <f>I385</f>
        <v>16.25</v>
      </c>
      <c r="J387" s="48">
        <f>J385</f>
        <v>10.25</v>
      </c>
      <c r="K387" s="88">
        <f>K385</f>
        <v>39.700000000000003</v>
      </c>
    </row>
    <row r="388" spans="1:11" ht="25.5" customHeight="1">
      <c r="A388" s="39"/>
      <c r="B388" s="65"/>
      <c r="C388" s="262" t="s">
        <v>34</v>
      </c>
      <c r="D388" s="262" t="s">
        <v>1276</v>
      </c>
      <c r="E388" s="227">
        <v>2086.7932800000003</v>
      </c>
      <c r="F388" s="238">
        <v>939.05697600000019</v>
      </c>
      <c r="G388" s="323" t="s">
        <v>19</v>
      </c>
      <c r="H388" s="46">
        <f>H381</f>
        <v>26</v>
      </c>
      <c r="I388" s="47">
        <f>I381</f>
        <v>16.25</v>
      </c>
      <c r="J388" s="48">
        <f>J381</f>
        <v>10.25</v>
      </c>
      <c r="K388" s="88">
        <f>K381</f>
        <v>39.700000000000003</v>
      </c>
    </row>
    <row r="389" spans="1:11" ht="25.5" customHeight="1">
      <c r="A389" s="39"/>
      <c r="B389" s="65"/>
      <c r="C389" s="298" t="s">
        <v>36</v>
      </c>
      <c r="D389" s="298" t="s">
        <v>1277</v>
      </c>
      <c r="E389" s="227">
        <v>2086.7932800000003</v>
      </c>
      <c r="F389" s="238">
        <v>939.05697600000019</v>
      </c>
      <c r="G389" s="323" t="s">
        <v>19</v>
      </c>
      <c r="H389" s="46"/>
      <c r="I389" s="47"/>
      <c r="J389" s="48"/>
      <c r="K389" s="88"/>
    </row>
    <row r="390" spans="1:11" ht="25.5" customHeight="1">
      <c r="A390" s="39"/>
      <c r="B390" s="65"/>
      <c r="C390" s="414" t="s">
        <v>38</v>
      </c>
      <c r="D390" s="414" t="s">
        <v>1278</v>
      </c>
      <c r="E390" s="227">
        <v>2086.7932800000003</v>
      </c>
      <c r="F390" s="238">
        <v>939.05697600000019</v>
      </c>
      <c r="G390" s="323" t="s">
        <v>19</v>
      </c>
      <c r="H390" s="46"/>
      <c r="I390" s="47"/>
      <c r="J390" s="48"/>
      <c r="K390" s="88"/>
    </row>
    <row r="391" spans="1:11" ht="25" customHeight="1">
      <c r="A391" s="39"/>
      <c r="B391" s="65"/>
      <c r="C391" s="262" t="s">
        <v>40</v>
      </c>
      <c r="D391" s="262" t="s">
        <v>1279</v>
      </c>
      <c r="E391" s="227">
        <v>2086.7932800000003</v>
      </c>
      <c r="F391" s="238">
        <v>939.05697600000019</v>
      </c>
      <c r="G391" s="323" t="s">
        <v>19</v>
      </c>
      <c r="H391" s="46">
        <f>H386</f>
        <v>26</v>
      </c>
      <c r="I391" s="47">
        <f>I386</f>
        <v>16.25</v>
      </c>
      <c r="J391" s="48">
        <f>J386</f>
        <v>10.25</v>
      </c>
      <c r="K391" s="88">
        <f>K386</f>
        <v>39.700000000000003</v>
      </c>
    </row>
    <row r="392" spans="1:11" ht="25" customHeight="1">
      <c r="A392" s="39"/>
      <c r="B392" s="65"/>
      <c r="C392" s="262" t="s">
        <v>42</v>
      </c>
      <c r="D392" s="262" t="s">
        <v>1280</v>
      </c>
      <c r="E392" s="227">
        <v>2086.7932800000003</v>
      </c>
      <c r="F392" s="238">
        <v>939.05697600000019</v>
      </c>
      <c r="G392" s="323" t="s">
        <v>19</v>
      </c>
      <c r="H392" s="46">
        <f>H388</f>
        <v>26</v>
      </c>
      <c r="I392" s="47">
        <f>I388</f>
        <v>16.25</v>
      </c>
      <c r="J392" s="48">
        <f>J388</f>
        <v>10.25</v>
      </c>
      <c r="K392" s="88">
        <f>K388</f>
        <v>39.700000000000003</v>
      </c>
    </row>
    <row r="393" spans="1:11" ht="25" customHeight="1">
      <c r="A393" s="39"/>
      <c r="B393" s="65"/>
      <c r="C393" s="262" t="s">
        <v>44</v>
      </c>
      <c r="D393" s="262" t="s">
        <v>1281</v>
      </c>
      <c r="E393" s="227">
        <v>2086.7932800000003</v>
      </c>
      <c r="F393" s="238">
        <v>939.05697600000019</v>
      </c>
      <c r="G393" s="323" t="s">
        <v>19</v>
      </c>
      <c r="H393" s="46" t="e">
        <f>H384</f>
        <v>#REF!</v>
      </c>
      <c r="I393" s="47" t="e">
        <f>I384</f>
        <v>#REF!</v>
      </c>
      <c r="J393" s="48" t="e">
        <f>J384</f>
        <v>#REF!</v>
      </c>
      <c r="K393" s="88" t="e">
        <f>K384</f>
        <v>#REF!</v>
      </c>
    </row>
    <row r="394" spans="1:11" ht="25" customHeight="1">
      <c r="A394" s="39"/>
      <c r="B394" s="65"/>
      <c r="C394" s="263" t="s">
        <v>46</v>
      </c>
      <c r="D394" s="263" t="s">
        <v>1282</v>
      </c>
      <c r="E394" s="227">
        <v>2086.7932800000003</v>
      </c>
      <c r="F394" s="238">
        <v>939.05697600000019</v>
      </c>
      <c r="G394" s="323" t="s">
        <v>19</v>
      </c>
      <c r="H394" s="46" t="e">
        <f t="shared" ref="H394:K399" si="45">H393</f>
        <v>#REF!</v>
      </c>
      <c r="I394" s="47" t="e">
        <f t="shared" si="45"/>
        <v>#REF!</v>
      </c>
      <c r="J394" s="48" t="e">
        <f t="shared" si="45"/>
        <v>#REF!</v>
      </c>
      <c r="K394" s="88" t="e">
        <f t="shared" si="45"/>
        <v>#REF!</v>
      </c>
    </row>
    <row r="395" spans="1:11" ht="25" customHeight="1">
      <c r="A395" s="39"/>
      <c r="B395" s="65"/>
      <c r="C395" s="263" t="s">
        <v>48</v>
      </c>
      <c r="D395" s="263" t="s">
        <v>1283</v>
      </c>
      <c r="E395" s="227">
        <v>2086.7932800000003</v>
      </c>
      <c r="F395" s="238">
        <v>939.05697600000019</v>
      </c>
      <c r="G395" s="323" t="s">
        <v>19</v>
      </c>
      <c r="H395" s="46" t="e">
        <f t="shared" si="45"/>
        <v>#REF!</v>
      </c>
      <c r="I395" s="47" t="e">
        <f t="shared" si="45"/>
        <v>#REF!</v>
      </c>
      <c r="J395" s="48" t="e">
        <f t="shared" si="45"/>
        <v>#REF!</v>
      </c>
      <c r="K395" s="88" t="e">
        <f t="shared" si="45"/>
        <v>#REF!</v>
      </c>
    </row>
    <row r="396" spans="1:11" ht="25" customHeight="1">
      <c r="A396" s="39"/>
      <c r="B396" s="65"/>
      <c r="C396" s="263" t="s">
        <v>50</v>
      </c>
      <c r="D396" s="263" t="s">
        <v>1284</v>
      </c>
      <c r="E396" s="227">
        <v>2086.7932800000003</v>
      </c>
      <c r="F396" s="238">
        <v>939.05697600000019</v>
      </c>
      <c r="G396" s="323" t="s">
        <v>19</v>
      </c>
      <c r="H396" s="46" t="e">
        <f t="shared" si="45"/>
        <v>#REF!</v>
      </c>
      <c r="I396" s="47" t="e">
        <f t="shared" si="45"/>
        <v>#REF!</v>
      </c>
      <c r="J396" s="48" t="e">
        <f t="shared" si="45"/>
        <v>#REF!</v>
      </c>
      <c r="K396" s="88" t="e">
        <f t="shared" si="45"/>
        <v>#REF!</v>
      </c>
    </row>
    <row r="397" spans="1:11" ht="25" customHeight="1">
      <c r="A397" s="39"/>
      <c r="B397" s="65"/>
      <c r="C397" s="263" t="s">
        <v>52</v>
      </c>
      <c r="D397" s="263" t="s">
        <v>1285</v>
      </c>
      <c r="E397" s="227">
        <v>2086.7932800000003</v>
      </c>
      <c r="F397" s="238">
        <v>939.05697600000019</v>
      </c>
      <c r="G397" s="323" t="s">
        <v>19</v>
      </c>
      <c r="H397" s="46" t="e">
        <f t="shared" si="45"/>
        <v>#REF!</v>
      </c>
      <c r="I397" s="47" t="e">
        <f t="shared" si="45"/>
        <v>#REF!</v>
      </c>
      <c r="J397" s="48" t="e">
        <f t="shared" si="45"/>
        <v>#REF!</v>
      </c>
      <c r="K397" s="88" t="e">
        <f t="shared" si="45"/>
        <v>#REF!</v>
      </c>
    </row>
    <row r="398" spans="1:11" ht="25" customHeight="1">
      <c r="A398" s="39"/>
      <c r="B398" s="65"/>
      <c r="C398" s="263" t="s">
        <v>54</v>
      </c>
      <c r="D398" s="263" t="s">
        <v>1286</v>
      </c>
      <c r="E398" s="227">
        <v>2086.7932800000003</v>
      </c>
      <c r="F398" s="238">
        <v>939.05697600000019</v>
      </c>
      <c r="G398" s="323" t="s">
        <v>19</v>
      </c>
      <c r="H398" s="46" t="e">
        <f t="shared" si="45"/>
        <v>#REF!</v>
      </c>
      <c r="I398" s="47" t="e">
        <f t="shared" si="45"/>
        <v>#REF!</v>
      </c>
      <c r="J398" s="48" t="e">
        <f t="shared" si="45"/>
        <v>#REF!</v>
      </c>
      <c r="K398" s="88" t="e">
        <f t="shared" si="45"/>
        <v>#REF!</v>
      </c>
    </row>
    <row r="399" spans="1:11" ht="25" customHeight="1">
      <c r="A399" s="39"/>
      <c r="B399" s="65"/>
      <c r="C399" s="263" t="s">
        <v>56</v>
      </c>
      <c r="D399" s="263" t="s">
        <v>1287</v>
      </c>
      <c r="E399" s="227">
        <v>2086.7932800000003</v>
      </c>
      <c r="F399" s="238">
        <v>939.05697600000019</v>
      </c>
      <c r="G399" s="323" t="s">
        <v>19</v>
      </c>
      <c r="H399" s="46" t="e">
        <f t="shared" si="45"/>
        <v>#REF!</v>
      </c>
      <c r="I399" s="47" t="e">
        <f t="shared" si="45"/>
        <v>#REF!</v>
      </c>
      <c r="J399" s="48" t="e">
        <f t="shared" si="45"/>
        <v>#REF!</v>
      </c>
      <c r="K399" s="88" t="e">
        <f t="shared" si="45"/>
        <v>#REF!</v>
      </c>
    </row>
    <row r="400" spans="1:11" ht="25" customHeight="1">
      <c r="A400" s="39"/>
      <c r="B400" s="65"/>
      <c r="C400" s="262" t="s">
        <v>58</v>
      </c>
      <c r="D400" s="262" t="s">
        <v>59</v>
      </c>
      <c r="E400" s="227">
        <v>2086.7932800000003</v>
      </c>
      <c r="F400" s="238">
        <v>939.05697600000019</v>
      </c>
      <c r="G400" s="323" t="s">
        <v>19</v>
      </c>
      <c r="H400" s="101"/>
      <c r="I400" s="78"/>
      <c r="J400" s="79"/>
      <c r="K400" s="102"/>
    </row>
    <row r="401" spans="1:11" ht="25" customHeight="1">
      <c r="A401" s="39"/>
      <c r="B401" s="65"/>
      <c r="C401" s="264" t="s">
        <v>60</v>
      </c>
      <c r="D401" s="264" t="s">
        <v>59</v>
      </c>
      <c r="E401" s="266">
        <v>2407.8384000000005</v>
      </c>
      <c r="F401" s="269">
        <v>1083.5272800000002</v>
      </c>
      <c r="G401" s="323" t="s">
        <v>19</v>
      </c>
      <c r="H401" s="46" t="e">
        <f>H393</f>
        <v>#REF!</v>
      </c>
      <c r="I401" s="47" t="e">
        <f>I393</f>
        <v>#REF!</v>
      </c>
      <c r="J401" s="48" t="e">
        <f>J393</f>
        <v>#REF!</v>
      </c>
      <c r="K401" s="88" t="e">
        <f>K393</f>
        <v>#REF!</v>
      </c>
    </row>
    <row r="402" spans="1:11" ht="25" customHeight="1" thickBot="1">
      <c r="A402" s="50"/>
      <c r="B402" s="135"/>
      <c r="C402" s="265" t="s">
        <v>62</v>
      </c>
      <c r="D402" s="265"/>
      <c r="E402" s="268">
        <v>2407.8384000000005</v>
      </c>
      <c r="F402" s="270">
        <v>1083.5272800000002</v>
      </c>
      <c r="G402" s="324" t="s">
        <v>19</v>
      </c>
      <c r="H402" s="101" t="e">
        <f>H401</f>
        <v>#REF!</v>
      </c>
      <c r="I402" s="78" t="e">
        <f>I401</f>
        <v>#REF!</v>
      </c>
      <c r="J402" s="79" t="e">
        <f>J401</f>
        <v>#REF!</v>
      </c>
      <c r="K402" s="102" t="e">
        <f>K401</f>
        <v>#REF!</v>
      </c>
    </row>
    <row r="403" spans="1:11" ht="25" customHeight="1">
      <c r="A403" s="27"/>
      <c r="B403" s="168" t="s">
        <v>1288</v>
      </c>
      <c r="C403" s="260" t="s">
        <v>17</v>
      </c>
      <c r="D403" s="260" t="s">
        <v>1289</v>
      </c>
      <c r="E403" s="194">
        <v>1713.0960000000002</v>
      </c>
      <c r="F403" s="236">
        <v>770.89320000000009</v>
      </c>
      <c r="G403" s="323" t="s">
        <v>65</v>
      </c>
      <c r="H403" s="63">
        <v>27</v>
      </c>
      <c r="I403" s="60">
        <v>18.600000000000001</v>
      </c>
      <c r="J403" s="61">
        <v>10.7</v>
      </c>
      <c r="K403" s="64">
        <v>60</v>
      </c>
    </row>
    <row r="404" spans="1:11" ht="25" customHeight="1">
      <c r="A404" s="39"/>
      <c r="B404" s="65" t="s">
        <v>20</v>
      </c>
      <c r="C404" s="261" t="s">
        <v>21</v>
      </c>
      <c r="D404" s="261" t="s">
        <v>1290</v>
      </c>
      <c r="E404" s="196">
        <v>1970.0604000000001</v>
      </c>
      <c r="F404" s="237">
        <v>886.52718000000004</v>
      </c>
      <c r="G404" s="323" t="s">
        <v>19</v>
      </c>
      <c r="H404" s="46">
        <f>H413</f>
        <v>27</v>
      </c>
      <c r="I404" s="47">
        <f>I413</f>
        <v>18.600000000000001</v>
      </c>
      <c r="J404" s="48">
        <f>J413</f>
        <v>10.7</v>
      </c>
      <c r="K404" s="75">
        <f>K413</f>
        <v>60</v>
      </c>
    </row>
    <row r="405" spans="1:11" ht="25" customHeight="1">
      <c r="A405" s="39"/>
      <c r="B405" s="73"/>
      <c r="C405" s="261" t="s">
        <v>23</v>
      </c>
      <c r="D405" s="261" t="s">
        <v>1291</v>
      </c>
      <c r="E405" s="196">
        <v>1970.0604000000001</v>
      </c>
      <c r="F405" s="237">
        <v>886.52718000000004</v>
      </c>
      <c r="G405" s="323" t="s">
        <v>19</v>
      </c>
      <c r="H405" s="46" t="e">
        <f>#REF!</f>
        <v>#REF!</v>
      </c>
      <c r="I405" s="47" t="e">
        <f>#REF!</f>
        <v>#REF!</v>
      </c>
      <c r="J405" s="48" t="e">
        <f>#REF!</f>
        <v>#REF!</v>
      </c>
      <c r="K405" s="75" t="e">
        <f>#REF!</f>
        <v>#REF!</v>
      </c>
    </row>
    <row r="406" spans="1:11" ht="25" customHeight="1">
      <c r="A406" s="39"/>
      <c r="B406" s="232" t="s">
        <v>1292</v>
      </c>
      <c r="C406" s="405" t="s">
        <v>26</v>
      </c>
      <c r="D406" s="405" t="s">
        <v>1293</v>
      </c>
      <c r="E406" s="196">
        <v>1970.0604000000001</v>
      </c>
      <c r="F406" s="237">
        <v>886.52718000000004</v>
      </c>
      <c r="G406" s="323" t="s">
        <v>19</v>
      </c>
      <c r="H406" s="46" t="e">
        <f t="shared" ref="H406:K406" si="46">H405</f>
        <v>#REF!</v>
      </c>
      <c r="I406" s="47" t="e">
        <f t="shared" si="46"/>
        <v>#REF!</v>
      </c>
      <c r="J406" s="48" t="e">
        <f t="shared" si="46"/>
        <v>#REF!</v>
      </c>
      <c r="K406" s="75" t="e">
        <f t="shared" si="46"/>
        <v>#REF!</v>
      </c>
    </row>
    <row r="407" spans="1:11" ht="25" customHeight="1">
      <c r="A407" s="39"/>
      <c r="B407" s="73"/>
      <c r="C407" s="415" t="s">
        <v>28</v>
      </c>
      <c r="D407" s="415" t="s">
        <v>1294</v>
      </c>
      <c r="E407" s="227">
        <v>2227.0248000000006</v>
      </c>
      <c r="F407" s="238">
        <v>1002.1611600000003</v>
      </c>
      <c r="G407" s="323" t="s">
        <v>19</v>
      </c>
      <c r="H407" s="46">
        <f>H414</f>
        <v>27</v>
      </c>
      <c r="I407" s="47">
        <f>I414</f>
        <v>18.600000000000001</v>
      </c>
      <c r="J407" s="48">
        <f>J414</f>
        <v>10.7</v>
      </c>
      <c r="K407" s="75">
        <f>K414</f>
        <v>60</v>
      </c>
    </row>
    <row r="408" spans="1:11" ht="25" customHeight="1">
      <c r="A408" s="39"/>
      <c r="B408" s="73"/>
      <c r="C408" s="262" t="s">
        <v>30</v>
      </c>
      <c r="D408" s="262" t="s">
        <v>1295</v>
      </c>
      <c r="E408" s="227">
        <v>2227.0248000000006</v>
      </c>
      <c r="F408" s="238">
        <v>1002.1611600000003</v>
      </c>
      <c r="G408" s="323" t="s">
        <v>19</v>
      </c>
      <c r="H408" s="46">
        <f>H409</f>
        <v>27</v>
      </c>
      <c r="I408" s="47">
        <f>I409</f>
        <v>18.600000000000001</v>
      </c>
      <c r="J408" s="48">
        <f>J409</f>
        <v>10.7</v>
      </c>
      <c r="K408" s="75">
        <f>K409</f>
        <v>60</v>
      </c>
    </row>
    <row r="409" spans="1:11" ht="25" customHeight="1">
      <c r="A409" s="39"/>
      <c r="B409" s="73"/>
      <c r="C409" s="262" t="s">
        <v>32</v>
      </c>
      <c r="D409" s="262" t="s">
        <v>1296</v>
      </c>
      <c r="E409" s="227">
        <v>2227.0248000000006</v>
      </c>
      <c r="F409" s="238">
        <v>1002.1611600000003</v>
      </c>
      <c r="G409" s="323" t="s">
        <v>19</v>
      </c>
      <c r="H409" s="46">
        <f>H407</f>
        <v>27</v>
      </c>
      <c r="I409" s="47">
        <f>I407</f>
        <v>18.600000000000001</v>
      </c>
      <c r="J409" s="48">
        <f>J407</f>
        <v>10.7</v>
      </c>
      <c r="K409" s="75">
        <f>K407</f>
        <v>60</v>
      </c>
    </row>
    <row r="410" spans="1:11" ht="25" customHeight="1">
      <c r="A410" s="39"/>
      <c r="B410" s="65"/>
      <c r="C410" s="262" t="s">
        <v>34</v>
      </c>
      <c r="D410" s="262" t="s">
        <v>1297</v>
      </c>
      <c r="E410" s="227">
        <v>2227.0248000000006</v>
      </c>
      <c r="F410" s="238">
        <v>1002.1611600000003</v>
      </c>
      <c r="G410" s="323" t="s">
        <v>19</v>
      </c>
      <c r="H410" s="71">
        <f>H403</f>
        <v>27</v>
      </c>
      <c r="I410" s="68">
        <f>I403</f>
        <v>18.600000000000001</v>
      </c>
      <c r="J410" s="69">
        <f>J403</f>
        <v>10.7</v>
      </c>
      <c r="K410" s="72">
        <f>K403</f>
        <v>60</v>
      </c>
    </row>
    <row r="411" spans="1:11" ht="25" customHeight="1">
      <c r="A411" s="39"/>
      <c r="B411" s="65"/>
      <c r="C411" s="298" t="s">
        <v>36</v>
      </c>
      <c r="D411" s="298" t="s">
        <v>1298</v>
      </c>
      <c r="E411" s="227">
        <v>2227.0248000000006</v>
      </c>
      <c r="F411" s="238">
        <v>1002.1611600000003</v>
      </c>
      <c r="G411" s="323" t="s">
        <v>19</v>
      </c>
      <c r="H411" s="71"/>
      <c r="I411" s="68"/>
      <c r="J411" s="69"/>
      <c r="K411" s="72"/>
    </row>
    <row r="412" spans="1:11" ht="25" customHeight="1">
      <c r="A412" s="39"/>
      <c r="B412" s="65"/>
      <c r="C412" s="414" t="s">
        <v>38</v>
      </c>
      <c r="D412" s="414" t="s">
        <v>1299</v>
      </c>
      <c r="E412" s="227">
        <v>2227.0248000000006</v>
      </c>
      <c r="F412" s="238">
        <v>1002.1611600000003</v>
      </c>
      <c r="G412" s="323" t="s">
        <v>19</v>
      </c>
      <c r="H412" s="71"/>
      <c r="I412" s="68"/>
      <c r="J412" s="69"/>
      <c r="K412" s="72"/>
    </row>
    <row r="413" spans="1:11" ht="25" customHeight="1">
      <c r="A413" s="39"/>
      <c r="B413" s="73"/>
      <c r="C413" s="262" t="s">
        <v>40</v>
      </c>
      <c r="D413" s="262" t="s">
        <v>1300</v>
      </c>
      <c r="E413" s="227">
        <v>2227.0248000000006</v>
      </c>
      <c r="F413" s="238">
        <v>1002.1611600000003</v>
      </c>
      <c r="G413" s="323" t="s">
        <v>19</v>
      </c>
      <c r="H413" s="46">
        <f>H408</f>
        <v>27</v>
      </c>
      <c r="I413" s="47">
        <f>I408</f>
        <v>18.600000000000001</v>
      </c>
      <c r="J413" s="48">
        <f>J408</f>
        <v>10.7</v>
      </c>
      <c r="K413" s="75">
        <f>K408</f>
        <v>60</v>
      </c>
    </row>
    <row r="414" spans="1:11" ht="25" customHeight="1">
      <c r="A414" s="39"/>
      <c r="B414" s="73"/>
      <c r="C414" s="262" t="s">
        <v>42</v>
      </c>
      <c r="D414" s="262" t="s">
        <v>1301</v>
      </c>
      <c r="E414" s="227">
        <v>2227.0248000000006</v>
      </c>
      <c r="F414" s="238">
        <v>1002.1611600000003</v>
      </c>
      <c r="G414" s="323" t="s">
        <v>19</v>
      </c>
      <c r="H414" s="46">
        <f>H410</f>
        <v>27</v>
      </c>
      <c r="I414" s="47">
        <f>I410</f>
        <v>18.600000000000001</v>
      </c>
      <c r="J414" s="48">
        <f>J410</f>
        <v>10.7</v>
      </c>
      <c r="K414" s="75">
        <f>K410</f>
        <v>60</v>
      </c>
    </row>
    <row r="415" spans="1:11" ht="25" customHeight="1">
      <c r="A415" s="39"/>
      <c r="B415" s="73"/>
      <c r="C415" s="262" t="s">
        <v>44</v>
      </c>
      <c r="D415" s="262" t="s">
        <v>1302</v>
      </c>
      <c r="E415" s="227">
        <v>2227.0248000000006</v>
      </c>
      <c r="F415" s="238">
        <v>1002.1611600000003</v>
      </c>
      <c r="G415" s="323" t="s">
        <v>19</v>
      </c>
      <c r="H415" s="46" t="e">
        <f>H406</f>
        <v>#REF!</v>
      </c>
      <c r="I415" s="47" t="e">
        <f>I406</f>
        <v>#REF!</v>
      </c>
      <c r="J415" s="48" t="e">
        <f>J406</f>
        <v>#REF!</v>
      </c>
      <c r="K415" s="75" t="e">
        <f>K406</f>
        <v>#REF!</v>
      </c>
    </row>
    <row r="416" spans="1:11" ht="25" customHeight="1">
      <c r="A416" s="39"/>
      <c r="B416" s="73"/>
      <c r="C416" s="263" t="s">
        <v>46</v>
      </c>
      <c r="D416" s="263" t="s">
        <v>1303</v>
      </c>
      <c r="E416" s="227">
        <v>2227.0248000000006</v>
      </c>
      <c r="F416" s="238">
        <v>1002.1611600000003</v>
      </c>
      <c r="G416" s="323" t="s">
        <v>19</v>
      </c>
      <c r="H416" s="46" t="e">
        <f t="shared" ref="H416:K416" si="47">H415</f>
        <v>#REF!</v>
      </c>
      <c r="I416" s="47" t="e">
        <f t="shared" si="47"/>
        <v>#REF!</v>
      </c>
      <c r="J416" s="48" t="e">
        <f t="shared" si="47"/>
        <v>#REF!</v>
      </c>
      <c r="K416" s="75" t="e">
        <f t="shared" si="47"/>
        <v>#REF!</v>
      </c>
    </row>
    <row r="417" spans="1:11" ht="25" customHeight="1">
      <c r="A417" s="39"/>
      <c r="B417" s="73"/>
      <c r="C417" s="263" t="s">
        <v>48</v>
      </c>
      <c r="D417" s="263" t="s">
        <v>1304</v>
      </c>
      <c r="E417" s="227">
        <v>2227.0248000000006</v>
      </c>
      <c r="F417" s="238">
        <v>1002.1611600000003</v>
      </c>
      <c r="G417" s="323" t="s">
        <v>19</v>
      </c>
      <c r="H417" s="46" t="e">
        <f t="shared" ref="H417:K417" si="48">H416</f>
        <v>#REF!</v>
      </c>
      <c r="I417" s="47" t="e">
        <f t="shared" si="48"/>
        <v>#REF!</v>
      </c>
      <c r="J417" s="48" t="e">
        <f t="shared" si="48"/>
        <v>#REF!</v>
      </c>
      <c r="K417" s="75" t="e">
        <f t="shared" si="48"/>
        <v>#REF!</v>
      </c>
    </row>
    <row r="418" spans="1:11" ht="25" customHeight="1">
      <c r="A418" s="39"/>
      <c r="B418" s="73"/>
      <c r="C418" s="263" t="s">
        <v>50</v>
      </c>
      <c r="D418" s="263" t="s">
        <v>1305</v>
      </c>
      <c r="E418" s="227">
        <v>2227.0248000000006</v>
      </c>
      <c r="F418" s="238">
        <v>1002.1611600000003</v>
      </c>
      <c r="G418" s="323" t="s">
        <v>19</v>
      </c>
      <c r="H418" s="46" t="e">
        <f t="shared" ref="H418:K418" si="49">H417</f>
        <v>#REF!</v>
      </c>
      <c r="I418" s="47" t="e">
        <f t="shared" si="49"/>
        <v>#REF!</v>
      </c>
      <c r="J418" s="48" t="e">
        <f t="shared" si="49"/>
        <v>#REF!</v>
      </c>
      <c r="K418" s="75" t="e">
        <f t="shared" si="49"/>
        <v>#REF!</v>
      </c>
    </row>
    <row r="419" spans="1:11" ht="25" customHeight="1">
      <c r="A419" s="39"/>
      <c r="B419" s="73"/>
      <c r="C419" s="263" t="s">
        <v>52</v>
      </c>
      <c r="D419" s="263" t="s">
        <v>1306</v>
      </c>
      <c r="E419" s="227">
        <v>2227.0248000000006</v>
      </c>
      <c r="F419" s="238">
        <v>1002.1611600000003</v>
      </c>
      <c r="G419" s="323" t="s">
        <v>19</v>
      </c>
      <c r="H419" s="46" t="e">
        <f t="shared" ref="H419:K419" si="50">H418</f>
        <v>#REF!</v>
      </c>
      <c r="I419" s="47" t="e">
        <f t="shared" si="50"/>
        <v>#REF!</v>
      </c>
      <c r="J419" s="48" t="e">
        <f t="shared" si="50"/>
        <v>#REF!</v>
      </c>
      <c r="K419" s="75" t="e">
        <f t="shared" si="50"/>
        <v>#REF!</v>
      </c>
    </row>
    <row r="420" spans="1:11" ht="25" customHeight="1">
      <c r="A420" s="39"/>
      <c r="B420" s="73"/>
      <c r="C420" s="263" t="s">
        <v>54</v>
      </c>
      <c r="D420" s="263" t="s">
        <v>1307</v>
      </c>
      <c r="E420" s="227">
        <v>2227.0248000000006</v>
      </c>
      <c r="F420" s="238">
        <v>1002.1611600000003</v>
      </c>
      <c r="G420" s="323" t="s">
        <v>19</v>
      </c>
      <c r="H420" s="46" t="e">
        <f t="shared" ref="H420:K420" si="51">H419</f>
        <v>#REF!</v>
      </c>
      <c r="I420" s="47" t="e">
        <f t="shared" si="51"/>
        <v>#REF!</v>
      </c>
      <c r="J420" s="48" t="e">
        <f t="shared" si="51"/>
        <v>#REF!</v>
      </c>
      <c r="K420" s="75" t="e">
        <f t="shared" si="51"/>
        <v>#REF!</v>
      </c>
    </row>
    <row r="421" spans="1:11" ht="25" customHeight="1">
      <c r="A421" s="39"/>
      <c r="B421" s="73"/>
      <c r="C421" s="263" t="s">
        <v>56</v>
      </c>
      <c r="D421" s="263" t="s">
        <v>1308</v>
      </c>
      <c r="E421" s="227">
        <v>2227.0248000000006</v>
      </c>
      <c r="F421" s="238">
        <v>1002.1611600000003</v>
      </c>
      <c r="G421" s="323" t="s">
        <v>19</v>
      </c>
      <c r="H421" s="46" t="e">
        <f t="shared" ref="H421:K421" si="52">H420</f>
        <v>#REF!</v>
      </c>
      <c r="I421" s="47" t="e">
        <f t="shared" si="52"/>
        <v>#REF!</v>
      </c>
      <c r="J421" s="48" t="e">
        <f t="shared" si="52"/>
        <v>#REF!</v>
      </c>
      <c r="K421" s="75" t="e">
        <f t="shared" si="52"/>
        <v>#REF!</v>
      </c>
    </row>
    <row r="422" spans="1:11" ht="25" customHeight="1">
      <c r="A422" s="39"/>
      <c r="B422" s="73"/>
      <c r="C422" s="262" t="s">
        <v>58</v>
      </c>
      <c r="D422" s="262" t="s">
        <v>59</v>
      </c>
      <c r="E422" s="227">
        <v>2227.0248000000006</v>
      </c>
      <c r="F422" s="238">
        <v>1002.1611600000003</v>
      </c>
      <c r="G422" s="323" t="s">
        <v>19</v>
      </c>
      <c r="H422" s="136"/>
      <c r="I422" s="78"/>
      <c r="J422" s="79"/>
      <c r="K422" s="104"/>
    </row>
    <row r="423" spans="1:11" ht="25" customHeight="1">
      <c r="A423" s="39"/>
      <c r="B423" s="73"/>
      <c r="C423" s="264" t="s">
        <v>60</v>
      </c>
      <c r="D423" s="264" t="s">
        <v>59</v>
      </c>
      <c r="E423" s="266">
        <v>2569.6440000000002</v>
      </c>
      <c r="F423" s="269">
        <v>1156.3398000000002</v>
      </c>
      <c r="G423" s="323" t="s">
        <v>19</v>
      </c>
      <c r="H423" s="35" t="e">
        <f>H415</f>
        <v>#REF!</v>
      </c>
      <c r="I423" s="47" t="e">
        <f>I415</f>
        <v>#REF!</v>
      </c>
      <c r="J423" s="48" t="e">
        <f>J415</f>
        <v>#REF!</v>
      </c>
      <c r="K423" s="75" t="e">
        <f>K415</f>
        <v>#REF!</v>
      </c>
    </row>
    <row r="424" spans="1:11" ht="25" customHeight="1" thickBot="1">
      <c r="A424" s="50"/>
      <c r="B424" s="81"/>
      <c r="C424" s="265" t="s">
        <v>62</v>
      </c>
      <c r="D424" s="265"/>
      <c r="E424" s="268">
        <v>2569.6440000000002</v>
      </c>
      <c r="F424" s="270">
        <v>1156.3398000000002</v>
      </c>
      <c r="G424" s="324" t="s">
        <v>19</v>
      </c>
      <c r="H424" s="85" t="e">
        <f>H423</f>
        <v>#REF!</v>
      </c>
      <c r="I424" s="82" t="e">
        <f>I423</f>
        <v>#REF!</v>
      </c>
      <c r="J424" s="83" t="e">
        <f>J423</f>
        <v>#REF!</v>
      </c>
      <c r="K424" s="86" t="e">
        <f>K423</f>
        <v>#REF!</v>
      </c>
    </row>
    <row r="425" spans="1:11" ht="25" customHeight="1">
      <c r="A425" s="27"/>
      <c r="B425" s="168" t="s">
        <v>1309</v>
      </c>
      <c r="C425" s="260" t="s">
        <v>17</v>
      </c>
      <c r="D425" s="260" t="s">
        <v>1310</v>
      </c>
      <c r="E425" s="194">
        <v>2821.2624000000005</v>
      </c>
      <c r="F425" s="236">
        <v>1269.5680800000002</v>
      </c>
      <c r="G425" s="325" t="s">
        <v>19</v>
      </c>
      <c r="H425" s="30">
        <v>28.5</v>
      </c>
      <c r="I425" s="31">
        <v>17.75</v>
      </c>
      <c r="J425" s="32">
        <v>10.25</v>
      </c>
      <c r="K425" s="87">
        <v>50.7</v>
      </c>
    </row>
    <row r="426" spans="1:11" ht="25" customHeight="1">
      <c r="A426" s="39"/>
      <c r="B426" s="229" t="s">
        <v>1311</v>
      </c>
      <c r="C426" s="261" t="s">
        <v>21</v>
      </c>
      <c r="D426" s="261" t="s">
        <v>1312</v>
      </c>
      <c r="E426" s="196">
        <v>3244.4517600000004</v>
      </c>
      <c r="F426" s="237">
        <v>1460.0032920000001</v>
      </c>
      <c r="G426" s="323" t="s">
        <v>19</v>
      </c>
      <c r="H426" s="46">
        <f>H435</f>
        <v>28.5</v>
      </c>
      <c r="I426" s="47">
        <f>I435</f>
        <v>17.75</v>
      </c>
      <c r="J426" s="48">
        <f>J435</f>
        <v>10.25</v>
      </c>
      <c r="K426" s="88">
        <f>K435</f>
        <v>50.7</v>
      </c>
    </row>
    <row r="427" spans="1:11" ht="25" customHeight="1">
      <c r="A427" s="39"/>
      <c r="B427" s="65" t="s">
        <v>1313</v>
      </c>
      <c r="C427" s="261" t="s">
        <v>23</v>
      </c>
      <c r="D427" s="261" t="s">
        <v>1314</v>
      </c>
      <c r="E427" s="196">
        <v>3244.4517600000004</v>
      </c>
      <c r="F427" s="237">
        <v>1460.0032920000001</v>
      </c>
      <c r="G427" s="323" t="s">
        <v>19</v>
      </c>
      <c r="H427" s="46" t="e">
        <f>#REF!</f>
        <v>#REF!</v>
      </c>
      <c r="I427" s="47" t="e">
        <f>#REF!</f>
        <v>#REF!</v>
      </c>
      <c r="J427" s="48" t="e">
        <f>#REF!</f>
        <v>#REF!</v>
      </c>
      <c r="K427" s="88" t="e">
        <f>#REF!</f>
        <v>#REF!</v>
      </c>
    </row>
    <row r="428" spans="1:11" ht="25" customHeight="1">
      <c r="A428" s="39"/>
      <c r="B428" s="259"/>
      <c r="C428" s="405" t="s">
        <v>26</v>
      </c>
      <c r="D428" s="405" t="s">
        <v>1315</v>
      </c>
      <c r="E428" s="196">
        <v>3244.4517600000004</v>
      </c>
      <c r="F428" s="237">
        <v>1460.0032920000001</v>
      </c>
      <c r="G428" s="323" t="s">
        <v>19</v>
      </c>
      <c r="H428" s="46" t="e">
        <f>H427</f>
        <v>#REF!</v>
      </c>
      <c r="I428" s="47" t="e">
        <f>I427</f>
        <v>#REF!</v>
      </c>
      <c r="J428" s="48" t="e">
        <f>J427</f>
        <v>#REF!</v>
      </c>
      <c r="K428" s="88" t="e">
        <f>K427</f>
        <v>#REF!</v>
      </c>
    </row>
    <row r="429" spans="1:11" ht="25" customHeight="1">
      <c r="A429" s="39"/>
      <c r="B429" s="65" t="s">
        <v>1250</v>
      </c>
      <c r="C429" s="415" t="s">
        <v>28</v>
      </c>
      <c r="D429" s="415" t="s">
        <v>1316</v>
      </c>
      <c r="E429" s="227">
        <v>3667.6411200000007</v>
      </c>
      <c r="F429" s="238">
        <v>1650.4385040000004</v>
      </c>
      <c r="G429" s="323" t="s">
        <v>19</v>
      </c>
      <c r="H429" s="46">
        <f>H436</f>
        <v>28.5</v>
      </c>
      <c r="I429" s="47">
        <f>I436</f>
        <v>17.75</v>
      </c>
      <c r="J429" s="48">
        <f>J436</f>
        <v>10.25</v>
      </c>
      <c r="K429" s="88">
        <f>K436</f>
        <v>50.7</v>
      </c>
    </row>
    <row r="430" spans="1:11" ht="25" customHeight="1">
      <c r="A430" s="39"/>
      <c r="B430" s="65"/>
      <c r="C430" s="262" t="s">
        <v>30</v>
      </c>
      <c r="D430" s="262" t="s">
        <v>1317</v>
      </c>
      <c r="E430" s="227">
        <v>3667.6411200000007</v>
      </c>
      <c r="F430" s="238">
        <v>1650.4385040000004</v>
      </c>
      <c r="G430" s="323" t="s">
        <v>19</v>
      </c>
      <c r="H430" s="46">
        <f>H431</f>
        <v>28.5</v>
      </c>
      <c r="I430" s="47">
        <f>I431</f>
        <v>17.75</v>
      </c>
      <c r="J430" s="48">
        <f>J431</f>
        <v>10.25</v>
      </c>
      <c r="K430" s="88">
        <f>K431</f>
        <v>50.7</v>
      </c>
    </row>
    <row r="431" spans="1:11" ht="25" customHeight="1">
      <c r="A431" s="39"/>
      <c r="B431" s="65"/>
      <c r="C431" s="262" t="s">
        <v>32</v>
      </c>
      <c r="D431" s="262" t="s">
        <v>1318</v>
      </c>
      <c r="E431" s="227">
        <v>3667.6411200000007</v>
      </c>
      <c r="F431" s="238">
        <v>1650.4385040000004</v>
      </c>
      <c r="G431" s="323" t="s">
        <v>19</v>
      </c>
      <c r="H431" s="46">
        <f>H429</f>
        <v>28.5</v>
      </c>
      <c r="I431" s="47">
        <f>I429</f>
        <v>17.75</v>
      </c>
      <c r="J431" s="48">
        <f>J429</f>
        <v>10.25</v>
      </c>
      <c r="K431" s="88">
        <f>K429</f>
        <v>50.7</v>
      </c>
    </row>
    <row r="432" spans="1:11" ht="25" customHeight="1">
      <c r="A432" s="39"/>
      <c r="B432" s="65"/>
      <c r="C432" s="262" t="s">
        <v>34</v>
      </c>
      <c r="D432" s="262" t="s">
        <v>1319</v>
      </c>
      <c r="E432" s="227">
        <v>3667.6411200000007</v>
      </c>
      <c r="F432" s="238">
        <v>1650.4385040000004</v>
      </c>
      <c r="G432" s="323" t="s">
        <v>19</v>
      </c>
      <c r="H432" s="46">
        <f>H425</f>
        <v>28.5</v>
      </c>
      <c r="I432" s="47">
        <f>I425</f>
        <v>17.75</v>
      </c>
      <c r="J432" s="48">
        <f>J425</f>
        <v>10.25</v>
      </c>
      <c r="K432" s="88">
        <f>K425</f>
        <v>50.7</v>
      </c>
    </row>
    <row r="433" spans="1:11" ht="25" customHeight="1">
      <c r="A433" s="39"/>
      <c r="B433" s="65"/>
      <c r="C433" s="298" t="s">
        <v>36</v>
      </c>
      <c r="D433" s="298" t="s">
        <v>1320</v>
      </c>
      <c r="E433" s="227">
        <v>3667.6411200000007</v>
      </c>
      <c r="F433" s="238">
        <v>1650.4385040000004</v>
      </c>
      <c r="G433" s="323" t="s">
        <v>19</v>
      </c>
      <c r="H433" s="46"/>
      <c r="I433" s="47"/>
      <c r="J433" s="48"/>
      <c r="K433" s="88"/>
    </row>
    <row r="434" spans="1:11" ht="25" customHeight="1">
      <c r="A434" s="39"/>
      <c r="B434" s="65"/>
      <c r="C434" s="414" t="s">
        <v>38</v>
      </c>
      <c r="D434" s="414" t="s">
        <v>1321</v>
      </c>
      <c r="E434" s="227">
        <v>3667.6411200000007</v>
      </c>
      <c r="F434" s="238">
        <v>1650.4385040000004</v>
      </c>
      <c r="G434" s="323" t="s">
        <v>19</v>
      </c>
      <c r="H434" s="46"/>
      <c r="I434" s="47"/>
      <c r="J434" s="48"/>
      <c r="K434" s="88"/>
    </row>
    <row r="435" spans="1:11" ht="25" customHeight="1">
      <c r="A435" s="39"/>
      <c r="B435" s="259" t="s">
        <v>1322</v>
      </c>
      <c r="C435" s="262" t="s">
        <v>40</v>
      </c>
      <c r="D435" s="262" t="s">
        <v>1323</v>
      </c>
      <c r="E435" s="227">
        <v>3667.6411200000007</v>
      </c>
      <c r="F435" s="238">
        <v>1650.4385040000004</v>
      </c>
      <c r="G435" s="323" t="s">
        <v>19</v>
      </c>
      <c r="H435" s="46">
        <f>H430</f>
        <v>28.5</v>
      </c>
      <c r="I435" s="47">
        <f>I430</f>
        <v>17.75</v>
      </c>
      <c r="J435" s="48">
        <f>J430</f>
        <v>10.25</v>
      </c>
      <c r="K435" s="88">
        <f>K430</f>
        <v>50.7</v>
      </c>
    </row>
    <row r="436" spans="1:11" ht="25" customHeight="1">
      <c r="A436" s="39"/>
      <c r="B436" s="259" t="s">
        <v>1324</v>
      </c>
      <c r="C436" s="262" t="s">
        <v>42</v>
      </c>
      <c r="D436" s="262" t="s">
        <v>1325</v>
      </c>
      <c r="E436" s="227">
        <v>3667.6411200000007</v>
      </c>
      <c r="F436" s="238">
        <v>1650.4385040000004</v>
      </c>
      <c r="G436" s="323" t="s">
        <v>19</v>
      </c>
      <c r="H436" s="46">
        <f>H432</f>
        <v>28.5</v>
      </c>
      <c r="I436" s="47">
        <f>I432</f>
        <v>17.75</v>
      </c>
      <c r="J436" s="48">
        <f>J432</f>
        <v>10.25</v>
      </c>
      <c r="K436" s="88">
        <f>K432</f>
        <v>50.7</v>
      </c>
    </row>
    <row r="437" spans="1:11" ht="25" customHeight="1">
      <c r="A437" s="39"/>
      <c r="B437" s="65"/>
      <c r="C437" s="262" t="s">
        <v>44</v>
      </c>
      <c r="D437" s="262" t="s">
        <v>1326</v>
      </c>
      <c r="E437" s="227">
        <v>3667.6411200000007</v>
      </c>
      <c r="F437" s="238">
        <v>1650.4385040000004</v>
      </c>
      <c r="G437" s="323" t="s">
        <v>19</v>
      </c>
      <c r="H437" s="46" t="e">
        <f>H428</f>
        <v>#REF!</v>
      </c>
      <c r="I437" s="47" t="e">
        <f>I428</f>
        <v>#REF!</v>
      </c>
      <c r="J437" s="48" t="e">
        <f>J428</f>
        <v>#REF!</v>
      </c>
      <c r="K437" s="88" t="e">
        <f>K428</f>
        <v>#REF!</v>
      </c>
    </row>
    <row r="438" spans="1:11" ht="25" customHeight="1">
      <c r="A438" s="39"/>
      <c r="B438" s="259"/>
      <c r="C438" s="263" t="s">
        <v>46</v>
      </c>
      <c r="D438" s="263" t="s">
        <v>1327</v>
      </c>
      <c r="E438" s="227">
        <v>3667.6411200000007</v>
      </c>
      <c r="F438" s="238">
        <v>1650.4385040000004</v>
      </c>
      <c r="G438" s="323" t="s">
        <v>19</v>
      </c>
      <c r="H438" s="46" t="e">
        <f t="shared" ref="H438:K443" si="53">H437</f>
        <v>#REF!</v>
      </c>
      <c r="I438" s="47" t="e">
        <f t="shared" si="53"/>
        <v>#REF!</v>
      </c>
      <c r="J438" s="48" t="e">
        <f t="shared" si="53"/>
        <v>#REF!</v>
      </c>
      <c r="K438" s="88" t="e">
        <f t="shared" si="53"/>
        <v>#REF!</v>
      </c>
    </row>
    <row r="439" spans="1:11" ht="25" customHeight="1">
      <c r="A439" s="39"/>
      <c r="B439" s="259"/>
      <c r="C439" s="263" t="s">
        <v>48</v>
      </c>
      <c r="D439" s="263" t="s">
        <v>1328</v>
      </c>
      <c r="E439" s="227">
        <v>3667.6411200000007</v>
      </c>
      <c r="F439" s="238">
        <v>1650.4385040000004</v>
      </c>
      <c r="G439" s="323" t="s">
        <v>19</v>
      </c>
      <c r="H439" s="46" t="e">
        <f t="shared" si="53"/>
        <v>#REF!</v>
      </c>
      <c r="I439" s="47" t="e">
        <f t="shared" si="53"/>
        <v>#REF!</v>
      </c>
      <c r="J439" s="48" t="e">
        <f t="shared" si="53"/>
        <v>#REF!</v>
      </c>
      <c r="K439" s="88" t="e">
        <f t="shared" si="53"/>
        <v>#REF!</v>
      </c>
    </row>
    <row r="440" spans="1:11" ht="25" customHeight="1">
      <c r="A440" s="39"/>
      <c r="B440" s="65"/>
      <c r="C440" s="263" t="s">
        <v>50</v>
      </c>
      <c r="D440" s="263" t="s">
        <v>1329</v>
      </c>
      <c r="E440" s="227">
        <v>3667.6411200000007</v>
      </c>
      <c r="F440" s="238">
        <v>1650.4385040000004</v>
      </c>
      <c r="G440" s="323" t="s">
        <v>19</v>
      </c>
      <c r="H440" s="46" t="e">
        <f t="shared" si="53"/>
        <v>#REF!</v>
      </c>
      <c r="I440" s="47" t="e">
        <f t="shared" si="53"/>
        <v>#REF!</v>
      </c>
      <c r="J440" s="48" t="e">
        <f t="shared" si="53"/>
        <v>#REF!</v>
      </c>
      <c r="K440" s="88" t="e">
        <f t="shared" si="53"/>
        <v>#REF!</v>
      </c>
    </row>
    <row r="441" spans="1:11" ht="25" customHeight="1">
      <c r="A441" s="39"/>
      <c r="B441" s="65"/>
      <c r="C441" s="263" t="s">
        <v>52</v>
      </c>
      <c r="D441" s="263" t="s">
        <v>1330</v>
      </c>
      <c r="E441" s="227">
        <v>3667.6411200000007</v>
      </c>
      <c r="F441" s="238">
        <v>1650.4385040000004</v>
      </c>
      <c r="G441" s="323" t="s">
        <v>19</v>
      </c>
      <c r="H441" s="46" t="e">
        <f t="shared" si="53"/>
        <v>#REF!</v>
      </c>
      <c r="I441" s="47" t="e">
        <f t="shared" si="53"/>
        <v>#REF!</v>
      </c>
      <c r="J441" s="48" t="e">
        <f t="shared" si="53"/>
        <v>#REF!</v>
      </c>
      <c r="K441" s="88" t="e">
        <f t="shared" si="53"/>
        <v>#REF!</v>
      </c>
    </row>
    <row r="442" spans="1:11" ht="25" customHeight="1">
      <c r="A442" s="39"/>
      <c r="B442" s="65"/>
      <c r="C442" s="263" t="s">
        <v>54</v>
      </c>
      <c r="D442" s="263" t="s">
        <v>1331</v>
      </c>
      <c r="E442" s="227">
        <v>3667.6411200000007</v>
      </c>
      <c r="F442" s="238">
        <v>1650.4385040000004</v>
      </c>
      <c r="G442" s="323" t="s">
        <v>19</v>
      </c>
      <c r="H442" s="46" t="e">
        <f t="shared" si="53"/>
        <v>#REF!</v>
      </c>
      <c r="I442" s="47" t="e">
        <f t="shared" si="53"/>
        <v>#REF!</v>
      </c>
      <c r="J442" s="48" t="e">
        <f t="shared" si="53"/>
        <v>#REF!</v>
      </c>
      <c r="K442" s="88" t="e">
        <f t="shared" si="53"/>
        <v>#REF!</v>
      </c>
    </row>
    <row r="443" spans="1:11" ht="25" customHeight="1">
      <c r="A443" s="39"/>
      <c r="B443" s="65"/>
      <c r="C443" s="263" t="s">
        <v>56</v>
      </c>
      <c r="D443" s="263" t="s">
        <v>1332</v>
      </c>
      <c r="E443" s="227">
        <v>3667.6411200000007</v>
      </c>
      <c r="F443" s="238">
        <v>1650.4385040000004</v>
      </c>
      <c r="G443" s="323" t="s">
        <v>19</v>
      </c>
      <c r="H443" s="46" t="e">
        <f t="shared" si="53"/>
        <v>#REF!</v>
      </c>
      <c r="I443" s="47" t="e">
        <f t="shared" si="53"/>
        <v>#REF!</v>
      </c>
      <c r="J443" s="48" t="e">
        <f t="shared" si="53"/>
        <v>#REF!</v>
      </c>
      <c r="K443" s="88" t="e">
        <f t="shared" si="53"/>
        <v>#REF!</v>
      </c>
    </row>
    <row r="444" spans="1:11" ht="25" customHeight="1">
      <c r="A444" s="39"/>
      <c r="B444" s="65"/>
      <c r="C444" s="262" t="s">
        <v>58</v>
      </c>
      <c r="D444" s="262" t="s">
        <v>59</v>
      </c>
      <c r="E444" s="227">
        <v>3667.6411200000007</v>
      </c>
      <c r="F444" s="238">
        <v>1650.4385040000004</v>
      </c>
      <c r="G444" s="323" t="s">
        <v>19</v>
      </c>
      <c r="H444" s="101" t="e">
        <f>H445</f>
        <v>#REF!</v>
      </c>
      <c r="I444" s="78" t="e">
        <f>I445</f>
        <v>#REF!</v>
      </c>
      <c r="J444" s="79" t="e">
        <f>J445</f>
        <v>#REF!</v>
      </c>
      <c r="K444" s="102" t="e">
        <f>K445</f>
        <v>#REF!</v>
      </c>
    </row>
    <row r="445" spans="1:11" ht="25" customHeight="1" thickBot="1">
      <c r="A445" s="50"/>
      <c r="B445" s="135"/>
      <c r="C445" s="265" t="s">
        <v>60</v>
      </c>
      <c r="D445" s="265" t="s">
        <v>59</v>
      </c>
      <c r="E445" s="268">
        <v>4231.8936000000012</v>
      </c>
      <c r="F445" s="270">
        <v>1904.3521200000007</v>
      </c>
      <c r="G445" s="324" t="s">
        <v>19</v>
      </c>
      <c r="H445" s="46" t="e">
        <f>H437</f>
        <v>#REF!</v>
      </c>
      <c r="I445" s="47" t="e">
        <f>I437</f>
        <v>#REF!</v>
      </c>
      <c r="J445" s="48" t="e">
        <f>J437</f>
        <v>#REF!</v>
      </c>
      <c r="K445" s="88" t="e">
        <f>K437</f>
        <v>#REF!</v>
      </c>
    </row>
    <row r="446" spans="1:11" ht="25" customHeight="1">
      <c r="A446" s="115"/>
      <c r="B446" s="170" t="s">
        <v>1333</v>
      </c>
      <c r="C446" s="260" t="s">
        <v>17</v>
      </c>
      <c r="D446" s="260" t="s">
        <v>1334</v>
      </c>
      <c r="E446" s="194">
        <v>2564.6544000000004</v>
      </c>
      <c r="F446" s="236">
        <v>1154.0944800000002</v>
      </c>
      <c r="G446" s="325" t="s">
        <v>19</v>
      </c>
      <c r="H446" s="30">
        <v>30.5</v>
      </c>
      <c r="I446" s="31">
        <v>17.75</v>
      </c>
      <c r="J446" s="32">
        <v>11.5</v>
      </c>
      <c r="K446" s="87">
        <v>56</v>
      </c>
    </row>
    <row r="447" spans="1:11" ht="25" customHeight="1">
      <c r="A447" s="117"/>
      <c r="B447" s="118" t="s">
        <v>20</v>
      </c>
      <c r="C447" s="261" t="s">
        <v>21</v>
      </c>
      <c r="D447" s="261" t="s">
        <v>1335</v>
      </c>
      <c r="E447" s="196">
        <v>2949.3525600000003</v>
      </c>
      <c r="F447" s="237">
        <v>1327.2086520000003</v>
      </c>
      <c r="G447" s="323" t="s">
        <v>19</v>
      </c>
      <c r="H447" s="46">
        <v>30.5</v>
      </c>
      <c r="I447" s="47">
        <v>17.75</v>
      </c>
      <c r="J447" s="48">
        <v>11.5</v>
      </c>
      <c r="K447" s="88">
        <v>56</v>
      </c>
    </row>
    <row r="448" spans="1:11" ht="25" customHeight="1">
      <c r="A448" s="117"/>
      <c r="B448" s="118"/>
      <c r="C448" s="261" t="s">
        <v>23</v>
      </c>
      <c r="D448" s="261" t="s">
        <v>1336</v>
      </c>
      <c r="E448" s="196">
        <v>2949.3525600000003</v>
      </c>
      <c r="F448" s="237">
        <v>1327.2086520000003</v>
      </c>
      <c r="G448" s="323" t="s">
        <v>19</v>
      </c>
      <c r="H448" s="46">
        <v>30.5</v>
      </c>
      <c r="I448" s="47">
        <v>17.75</v>
      </c>
      <c r="J448" s="48">
        <v>11.5</v>
      </c>
      <c r="K448" s="88">
        <v>56</v>
      </c>
    </row>
    <row r="449" spans="1:11" ht="25" customHeight="1">
      <c r="A449" s="117"/>
      <c r="B449" s="118" t="s">
        <v>1337</v>
      </c>
      <c r="C449" s="405" t="s">
        <v>26</v>
      </c>
      <c r="D449" s="405" t="s">
        <v>1338</v>
      </c>
      <c r="E449" s="196">
        <v>2949.3525600000003</v>
      </c>
      <c r="F449" s="237">
        <v>1327.2086520000003</v>
      </c>
      <c r="G449" s="323" t="s">
        <v>19</v>
      </c>
      <c r="H449" s="46">
        <v>30.5</v>
      </c>
      <c r="I449" s="47">
        <v>17.75</v>
      </c>
      <c r="J449" s="48">
        <v>11.5</v>
      </c>
      <c r="K449" s="88">
        <v>56</v>
      </c>
    </row>
    <row r="450" spans="1:11" ht="25" customHeight="1">
      <c r="A450" s="117"/>
      <c r="B450" s="118"/>
      <c r="C450" s="415" t="s">
        <v>28</v>
      </c>
      <c r="D450" s="415" t="s">
        <v>1339</v>
      </c>
      <c r="E450" s="227">
        <v>3334.0507200000006</v>
      </c>
      <c r="F450" s="238">
        <v>1500.3228240000003</v>
      </c>
      <c r="G450" s="323" t="s">
        <v>19</v>
      </c>
      <c r="H450" s="46">
        <v>30.5</v>
      </c>
      <c r="I450" s="47">
        <v>17.75</v>
      </c>
      <c r="J450" s="48">
        <v>11.5</v>
      </c>
      <c r="K450" s="88">
        <v>56</v>
      </c>
    </row>
    <row r="451" spans="1:11" ht="25" customHeight="1">
      <c r="A451" s="117"/>
      <c r="B451" s="118"/>
      <c r="C451" s="262" t="s">
        <v>30</v>
      </c>
      <c r="D451" s="262" t="s">
        <v>1340</v>
      </c>
      <c r="E451" s="227">
        <v>3334.0507200000006</v>
      </c>
      <c r="F451" s="238">
        <v>1500.3228240000003</v>
      </c>
      <c r="G451" s="323" t="s">
        <v>19</v>
      </c>
      <c r="H451" s="46">
        <v>30.5</v>
      </c>
      <c r="I451" s="47">
        <v>17.75</v>
      </c>
      <c r="J451" s="48">
        <v>11.5</v>
      </c>
      <c r="K451" s="88">
        <v>56</v>
      </c>
    </row>
    <row r="452" spans="1:11" ht="25" customHeight="1">
      <c r="A452" s="117"/>
      <c r="B452" s="118"/>
      <c r="C452" s="262" t="s">
        <v>32</v>
      </c>
      <c r="D452" s="262" t="s">
        <v>1341</v>
      </c>
      <c r="E452" s="227">
        <v>3334.0507200000006</v>
      </c>
      <c r="F452" s="238">
        <v>1500.3228240000003</v>
      </c>
      <c r="G452" s="323" t="s">
        <v>19</v>
      </c>
      <c r="H452" s="46">
        <v>30.5</v>
      </c>
      <c r="I452" s="47">
        <v>17.75</v>
      </c>
      <c r="J452" s="48">
        <v>11.5</v>
      </c>
      <c r="K452" s="88">
        <v>56</v>
      </c>
    </row>
    <row r="453" spans="1:11" ht="25" customHeight="1">
      <c r="A453" s="117"/>
      <c r="B453" s="118"/>
      <c r="C453" s="262" t="s">
        <v>34</v>
      </c>
      <c r="D453" s="262" t="s">
        <v>1342</v>
      </c>
      <c r="E453" s="227">
        <v>3334.0507200000006</v>
      </c>
      <c r="F453" s="238">
        <v>1500.3228240000003</v>
      </c>
      <c r="G453" s="323" t="s">
        <v>19</v>
      </c>
      <c r="H453" s="46">
        <v>30.5</v>
      </c>
      <c r="I453" s="47">
        <v>17.75</v>
      </c>
      <c r="J453" s="48">
        <v>11.5</v>
      </c>
      <c r="K453" s="88">
        <v>56</v>
      </c>
    </row>
    <row r="454" spans="1:11" ht="25" customHeight="1">
      <c r="A454" s="117"/>
      <c r="B454" s="118"/>
      <c r="C454" s="298" t="s">
        <v>36</v>
      </c>
      <c r="D454" s="298" t="s">
        <v>1343</v>
      </c>
      <c r="E454" s="227">
        <v>3334.0507200000006</v>
      </c>
      <c r="F454" s="238">
        <v>1500.3228240000003</v>
      </c>
      <c r="G454" s="323" t="s">
        <v>19</v>
      </c>
      <c r="H454" s="46"/>
      <c r="I454" s="47"/>
      <c r="J454" s="48"/>
      <c r="K454" s="88"/>
    </row>
    <row r="455" spans="1:11" ht="25" customHeight="1">
      <c r="A455" s="117"/>
      <c r="B455" s="118"/>
      <c r="C455" s="414" t="s">
        <v>38</v>
      </c>
      <c r="D455" s="414" t="s">
        <v>1344</v>
      </c>
      <c r="E455" s="227">
        <v>3334.0507200000006</v>
      </c>
      <c r="F455" s="238">
        <v>1500.3228240000003</v>
      </c>
      <c r="G455" s="323" t="s">
        <v>19</v>
      </c>
      <c r="H455" s="46"/>
      <c r="I455" s="47"/>
      <c r="J455" s="48"/>
      <c r="K455" s="88"/>
    </row>
    <row r="456" spans="1:11" ht="25" customHeight="1">
      <c r="A456" s="117"/>
      <c r="B456" s="118"/>
      <c r="C456" s="262" t="s">
        <v>40</v>
      </c>
      <c r="D456" s="262" t="s">
        <v>1345</v>
      </c>
      <c r="E456" s="227">
        <v>3334.0507200000006</v>
      </c>
      <c r="F456" s="238">
        <v>1500.3228240000003</v>
      </c>
      <c r="G456" s="323" t="s">
        <v>19</v>
      </c>
      <c r="H456" s="46">
        <v>30.5</v>
      </c>
      <c r="I456" s="47">
        <v>17.75</v>
      </c>
      <c r="J456" s="48">
        <v>11.5</v>
      </c>
      <c r="K456" s="88">
        <v>56</v>
      </c>
    </row>
    <row r="457" spans="1:11" ht="25" customHeight="1">
      <c r="A457" s="117"/>
      <c r="B457" s="118"/>
      <c r="C457" s="262" t="s">
        <v>42</v>
      </c>
      <c r="D457" s="262" t="s">
        <v>1346</v>
      </c>
      <c r="E457" s="227">
        <v>3334.0507200000006</v>
      </c>
      <c r="F457" s="238">
        <v>1500.3228240000003</v>
      </c>
      <c r="G457" s="323" t="s">
        <v>19</v>
      </c>
      <c r="H457" s="46">
        <v>30.5</v>
      </c>
      <c r="I457" s="47">
        <v>17.75</v>
      </c>
      <c r="J457" s="48">
        <v>11.5</v>
      </c>
      <c r="K457" s="88">
        <v>56</v>
      </c>
    </row>
    <row r="458" spans="1:11" ht="25" customHeight="1">
      <c r="A458" s="117"/>
      <c r="B458" s="118"/>
      <c r="C458" s="262" t="s">
        <v>44</v>
      </c>
      <c r="D458" s="262" t="s">
        <v>1347</v>
      </c>
      <c r="E458" s="227">
        <v>3334.0507200000006</v>
      </c>
      <c r="F458" s="238">
        <v>1500.3228240000003</v>
      </c>
      <c r="G458" s="323" t="s">
        <v>19</v>
      </c>
      <c r="H458" s="46">
        <v>30.5</v>
      </c>
      <c r="I458" s="47">
        <v>17.75</v>
      </c>
      <c r="J458" s="48">
        <v>11.5</v>
      </c>
      <c r="K458" s="88">
        <v>56</v>
      </c>
    </row>
    <row r="459" spans="1:11" ht="25" customHeight="1">
      <c r="A459" s="117"/>
      <c r="B459" s="118"/>
      <c r="C459" s="263" t="s">
        <v>46</v>
      </c>
      <c r="D459" s="263" t="s">
        <v>1348</v>
      </c>
      <c r="E459" s="227">
        <v>3334.0507200000006</v>
      </c>
      <c r="F459" s="238">
        <v>1500.3228240000003</v>
      </c>
      <c r="G459" s="323" t="s">
        <v>19</v>
      </c>
      <c r="H459" s="46">
        <v>30.5</v>
      </c>
      <c r="I459" s="47">
        <v>17.75</v>
      </c>
      <c r="J459" s="48">
        <v>11.5</v>
      </c>
      <c r="K459" s="88">
        <v>56</v>
      </c>
    </row>
    <row r="460" spans="1:11" ht="25" customHeight="1">
      <c r="A460" s="117"/>
      <c r="B460" s="118"/>
      <c r="C460" s="263" t="s">
        <v>48</v>
      </c>
      <c r="D460" s="263" t="s">
        <v>1349</v>
      </c>
      <c r="E460" s="227">
        <v>3334.0507200000006</v>
      </c>
      <c r="F460" s="238">
        <v>1500.3228240000003</v>
      </c>
      <c r="G460" s="323" t="s">
        <v>19</v>
      </c>
      <c r="H460" s="46">
        <v>30.5</v>
      </c>
      <c r="I460" s="47">
        <v>17.75</v>
      </c>
      <c r="J460" s="48">
        <v>11.5</v>
      </c>
      <c r="K460" s="88">
        <v>56</v>
      </c>
    </row>
    <row r="461" spans="1:11" ht="25" customHeight="1">
      <c r="A461" s="117"/>
      <c r="B461" s="118"/>
      <c r="C461" s="263" t="s">
        <v>50</v>
      </c>
      <c r="D461" s="263" t="s">
        <v>1350</v>
      </c>
      <c r="E461" s="227">
        <v>3334.0507200000006</v>
      </c>
      <c r="F461" s="238">
        <v>1500.3228240000003</v>
      </c>
      <c r="G461" s="323" t="s">
        <v>19</v>
      </c>
      <c r="H461" s="46">
        <v>30.5</v>
      </c>
      <c r="I461" s="47">
        <v>17.75</v>
      </c>
      <c r="J461" s="48">
        <v>11.5</v>
      </c>
      <c r="K461" s="88">
        <v>56</v>
      </c>
    </row>
    <row r="462" spans="1:11" ht="25" customHeight="1">
      <c r="A462" s="117"/>
      <c r="B462" s="118"/>
      <c r="C462" s="263" t="s">
        <v>52</v>
      </c>
      <c r="D462" s="263" t="s">
        <v>1351</v>
      </c>
      <c r="E462" s="227">
        <v>3334.0507200000006</v>
      </c>
      <c r="F462" s="238">
        <v>1500.3228240000003</v>
      </c>
      <c r="G462" s="323" t="s">
        <v>19</v>
      </c>
      <c r="H462" s="46">
        <v>30.5</v>
      </c>
      <c r="I462" s="47">
        <v>17.75</v>
      </c>
      <c r="J462" s="48">
        <v>11.5</v>
      </c>
      <c r="K462" s="88">
        <v>56</v>
      </c>
    </row>
    <row r="463" spans="1:11" ht="25" customHeight="1">
      <c r="A463" s="117"/>
      <c r="B463" s="118"/>
      <c r="C463" s="263" t="s">
        <v>54</v>
      </c>
      <c r="D463" s="263" t="s">
        <v>1352</v>
      </c>
      <c r="E463" s="227">
        <v>3334.0507200000006</v>
      </c>
      <c r="F463" s="238">
        <v>1500.3228240000003</v>
      </c>
      <c r="G463" s="323" t="s">
        <v>19</v>
      </c>
      <c r="H463" s="46">
        <v>30.5</v>
      </c>
      <c r="I463" s="47">
        <v>17.75</v>
      </c>
      <c r="J463" s="48">
        <v>11.5</v>
      </c>
      <c r="K463" s="88">
        <v>56</v>
      </c>
    </row>
    <row r="464" spans="1:11" ht="25" customHeight="1">
      <c r="A464" s="117"/>
      <c r="B464" s="118"/>
      <c r="C464" s="263" t="s">
        <v>56</v>
      </c>
      <c r="D464" s="263" t="s">
        <v>1353</v>
      </c>
      <c r="E464" s="227">
        <v>3334.0507200000006</v>
      </c>
      <c r="F464" s="238">
        <v>1500.3228240000003</v>
      </c>
      <c r="G464" s="323" t="s">
        <v>19</v>
      </c>
      <c r="H464" s="46">
        <v>30.5</v>
      </c>
      <c r="I464" s="47">
        <v>17.75</v>
      </c>
      <c r="J464" s="48">
        <v>11.5</v>
      </c>
      <c r="K464" s="88">
        <v>56</v>
      </c>
    </row>
    <row r="465" spans="1:11" ht="25" customHeight="1">
      <c r="A465" s="117"/>
      <c r="B465" s="118"/>
      <c r="C465" s="262" t="s">
        <v>58</v>
      </c>
      <c r="D465" s="262" t="s">
        <v>59</v>
      </c>
      <c r="E465" s="227">
        <v>3334.0507200000006</v>
      </c>
      <c r="F465" s="238">
        <v>1500.3228240000003</v>
      </c>
      <c r="G465" s="323" t="s">
        <v>19</v>
      </c>
      <c r="H465" s="101"/>
      <c r="I465" s="78"/>
      <c r="J465" s="79"/>
      <c r="K465" s="102"/>
    </row>
    <row r="466" spans="1:11" ht="25" customHeight="1">
      <c r="A466" s="117"/>
      <c r="B466" s="118"/>
      <c r="C466" s="264" t="s">
        <v>60</v>
      </c>
      <c r="D466" s="264" t="s">
        <v>59</v>
      </c>
      <c r="E466" s="266">
        <v>3846.9816000000005</v>
      </c>
      <c r="F466" s="269">
        <v>1731.1417200000003</v>
      </c>
      <c r="G466" s="323" t="s">
        <v>19</v>
      </c>
      <c r="H466" s="46">
        <v>30.5</v>
      </c>
      <c r="I466" s="47">
        <v>17.75</v>
      </c>
      <c r="J466" s="48">
        <v>11.5</v>
      </c>
      <c r="K466" s="88">
        <v>56</v>
      </c>
    </row>
    <row r="467" spans="1:11" ht="25" customHeight="1" thickBot="1">
      <c r="A467" s="122"/>
      <c r="B467" s="271"/>
      <c r="C467" s="265" t="s">
        <v>62</v>
      </c>
      <c r="D467" s="265"/>
      <c r="E467" s="268">
        <v>3846.9816000000005</v>
      </c>
      <c r="F467" s="270">
        <v>1731.1417200000003</v>
      </c>
      <c r="G467" s="324" t="s">
        <v>19</v>
      </c>
      <c r="H467" s="101">
        <v>30.5</v>
      </c>
      <c r="I467" s="78">
        <v>17.75</v>
      </c>
      <c r="J467" s="79">
        <v>11.5</v>
      </c>
      <c r="K467" s="102">
        <v>56</v>
      </c>
    </row>
    <row r="468" spans="1:11" ht="25" customHeight="1">
      <c r="A468" s="27"/>
      <c r="B468" s="168" t="s">
        <v>1354</v>
      </c>
      <c r="C468" s="260" t="s">
        <v>17</v>
      </c>
      <c r="D468" s="260" t="s">
        <v>1355</v>
      </c>
      <c r="E468" s="194">
        <v>5211.9936000000007</v>
      </c>
      <c r="F468" s="236">
        <v>2345.3971200000005</v>
      </c>
      <c r="G468" s="325" t="s">
        <v>19</v>
      </c>
      <c r="H468" s="30">
        <v>25.75</v>
      </c>
      <c r="I468" s="31">
        <v>25.75</v>
      </c>
      <c r="J468" s="32">
        <v>40.25</v>
      </c>
      <c r="K468" s="87">
        <v>264.60000000000002</v>
      </c>
    </row>
    <row r="469" spans="1:11" ht="25" customHeight="1">
      <c r="A469" s="39"/>
      <c r="B469" s="65" t="s">
        <v>993</v>
      </c>
      <c r="C469" s="261" t="s">
        <v>21</v>
      </c>
      <c r="D469" s="261" t="s">
        <v>1356</v>
      </c>
      <c r="E469" s="196">
        <v>5993.7926400000006</v>
      </c>
      <c r="F469" s="237">
        <v>2697.2066880000002</v>
      </c>
      <c r="G469" s="323" t="s">
        <v>19</v>
      </c>
      <c r="H469" s="46">
        <f>H478</f>
        <v>25.75</v>
      </c>
      <c r="I469" s="47">
        <f>I478</f>
        <v>25.75</v>
      </c>
      <c r="J469" s="48">
        <f>J478</f>
        <v>40.25</v>
      </c>
      <c r="K469" s="88">
        <f>K478</f>
        <v>264.60000000000002</v>
      </c>
    </row>
    <row r="470" spans="1:11" ht="25" customHeight="1">
      <c r="A470" s="39"/>
      <c r="B470" s="65" t="s">
        <v>1357</v>
      </c>
      <c r="C470" s="261" t="s">
        <v>23</v>
      </c>
      <c r="D470" s="261" t="s">
        <v>1358</v>
      </c>
      <c r="E470" s="196">
        <v>5993.7926400000006</v>
      </c>
      <c r="F470" s="237">
        <v>2697.2066880000002</v>
      </c>
      <c r="G470" s="323" t="s">
        <v>19</v>
      </c>
      <c r="H470" s="46" t="e">
        <f>#REF!</f>
        <v>#REF!</v>
      </c>
      <c r="I470" s="47" t="e">
        <f>#REF!</f>
        <v>#REF!</v>
      </c>
      <c r="J470" s="48" t="e">
        <f>#REF!</f>
        <v>#REF!</v>
      </c>
      <c r="K470" s="88" t="e">
        <f>#REF!</f>
        <v>#REF!</v>
      </c>
    </row>
    <row r="471" spans="1:11" ht="25" customHeight="1">
      <c r="A471" s="39"/>
      <c r="B471" s="65"/>
      <c r="C471" s="405" t="s">
        <v>26</v>
      </c>
      <c r="D471" s="405" t="s">
        <v>1359</v>
      </c>
      <c r="E471" s="196">
        <v>5993.7926400000006</v>
      </c>
      <c r="F471" s="237">
        <v>2697.2066880000002</v>
      </c>
      <c r="G471" s="323" t="s">
        <v>19</v>
      </c>
      <c r="H471" s="46" t="e">
        <f>H470</f>
        <v>#REF!</v>
      </c>
      <c r="I471" s="47" t="e">
        <f>I470</f>
        <v>#REF!</v>
      </c>
      <c r="J471" s="48" t="e">
        <f>J470</f>
        <v>#REF!</v>
      </c>
      <c r="K471" s="88" t="e">
        <f>K470</f>
        <v>#REF!</v>
      </c>
    </row>
    <row r="472" spans="1:11" ht="25" customHeight="1">
      <c r="A472" s="39"/>
      <c r="B472" s="65" t="s">
        <v>1360</v>
      </c>
      <c r="C472" s="415" t="s">
        <v>28</v>
      </c>
      <c r="D472" s="415" t="s">
        <v>1361</v>
      </c>
      <c r="E472" s="227">
        <v>6775.5916800000014</v>
      </c>
      <c r="F472" s="238">
        <v>3049.0162560000008</v>
      </c>
      <c r="G472" s="323" t="s">
        <v>19</v>
      </c>
      <c r="H472" s="46">
        <f>H479</f>
        <v>25.75</v>
      </c>
      <c r="I472" s="47">
        <f>I479</f>
        <v>25.75</v>
      </c>
      <c r="J472" s="48">
        <f>J479</f>
        <v>40.25</v>
      </c>
      <c r="K472" s="88">
        <f>K479</f>
        <v>264.60000000000002</v>
      </c>
    </row>
    <row r="473" spans="1:11" ht="25" customHeight="1">
      <c r="A473" s="39"/>
      <c r="B473" s="65"/>
      <c r="C473" s="262" t="s">
        <v>30</v>
      </c>
      <c r="D473" s="262" t="s">
        <v>1362</v>
      </c>
      <c r="E473" s="227">
        <v>6775.5916800000014</v>
      </c>
      <c r="F473" s="238">
        <v>3049.0162560000008</v>
      </c>
      <c r="G473" s="323" t="s">
        <v>19</v>
      </c>
      <c r="H473" s="46">
        <f>H474</f>
        <v>25.75</v>
      </c>
      <c r="I473" s="47">
        <f>I474</f>
        <v>25.75</v>
      </c>
      <c r="J473" s="48">
        <f>J474</f>
        <v>40.25</v>
      </c>
      <c r="K473" s="88">
        <f>K474</f>
        <v>264.60000000000002</v>
      </c>
    </row>
    <row r="474" spans="1:11" ht="25" customHeight="1">
      <c r="A474" s="39"/>
      <c r="B474" s="65"/>
      <c r="C474" s="262" t="s">
        <v>32</v>
      </c>
      <c r="D474" s="262" t="s">
        <v>1363</v>
      </c>
      <c r="E474" s="227">
        <v>6775.5916800000014</v>
      </c>
      <c r="F474" s="238">
        <v>3049.0162560000008</v>
      </c>
      <c r="G474" s="323" t="s">
        <v>19</v>
      </c>
      <c r="H474" s="46">
        <f>H472</f>
        <v>25.75</v>
      </c>
      <c r="I474" s="47">
        <f>I472</f>
        <v>25.75</v>
      </c>
      <c r="J474" s="48">
        <f>J472</f>
        <v>40.25</v>
      </c>
      <c r="K474" s="88">
        <f>K472</f>
        <v>264.60000000000002</v>
      </c>
    </row>
    <row r="475" spans="1:11" ht="25" customHeight="1">
      <c r="A475" s="39"/>
      <c r="B475" s="65"/>
      <c r="C475" s="262" t="s">
        <v>34</v>
      </c>
      <c r="D475" s="262" t="s">
        <v>1364</v>
      </c>
      <c r="E475" s="227">
        <v>6775.5916800000014</v>
      </c>
      <c r="F475" s="238">
        <v>3049.0162560000008</v>
      </c>
      <c r="G475" s="323" t="s">
        <v>19</v>
      </c>
      <c r="H475" s="46">
        <f>H468</f>
        <v>25.75</v>
      </c>
      <c r="I475" s="47">
        <f>I468</f>
        <v>25.75</v>
      </c>
      <c r="J475" s="48">
        <f>J468</f>
        <v>40.25</v>
      </c>
      <c r="K475" s="88">
        <f>K468</f>
        <v>264.60000000000002</v>
      </c>
    </row>
    <row r="476" spans="1:11" ht="25" customHeight="1">
      <c r="A476" s="39"/>
      <c r="B476" s="65"/>
      <c r="C476" s="298" t="s">
        <v>36</v>
      </c>
      <c r="D476" s="298" t="s">
        <v>1365</v>
      </c>
      <c r="E476" s="227">
        <v>6775.5916800000014</v>
      </c>
      <c r="F476" s="238">
        <v>3049.0162560000008</v>
      </c>
      <c r="G476" s="323" t="s">
        <v>19</v>
      </c>
      <c r="H476" s="46"/>
      <c r="I476" s="47"/>
      <c r="J476" s="48"/>
      <c r="K476" s="88"/>
    </row>
    <row r="477" spans="1:11" ht="25" customHeight="1">
      <c r="A477" s="39"/>
      <c r="B477" s="65"/>
      <c r="C477" s="414" t="s">
        <v>38</v>
      </c>
      <c r="D477" s="414" t="s">
        <v>1366</v>
      </c>
      <c r="E477" s="227">
        <v>6775.5916800000014</v>
      </c>
      <c r="F477" s="238">
        <v>3049.0162560000008</v>
      </c>
      <c r="G477" s="323" t="s">
        <v>19</v>
      </c>
      <c r="H477" s="46"/>
      <c r="I477" s="47"/>
      <c r="J477" s="48"/>
      <c r="K477" s="88"/>
    </row>
    <row r="478" spans="1:11" ht="25" customHeight="1">
      <c r="A478" s="39"/>
      <c r="B478" s="65"/>
      <c r="C478" s="262" t="s">
        <v>40</v>
      </c>
      <c r="D478" s="262" t="s">
        <v>1367</v>
      </c>
      <c r="E478" s="227">
        <v>6775.5916800000014</v>
      </c>
      <c r="F478" s="238">
        <v>3049.0162560000008</v>
      </c>
      <c r="G478" s="323" t="s">
        <v>19</v>
      </c>
      <c r="H478" s="46">
        <f>H473</f>
        <v>25.75</v>
      </c>
      <c r="I478" s="47">
        <f>I473</f>
        <v>25.75</v>
      </c>
      <c r="J478" s="48">
        <f>J473</f>
        <v>40.25</v>
      </c>
      <c r="K478" s="88">
        <f>K473</f>
        <v>264.60000000000002</v>
      </c>
    </row>
    <row r="479" spans="1:11" ht="25" customHeight="1">
      <c r="A479" s="39"/>
      <c r="B479" s="65"/>
      <c r="C479" s="262" t="s">
        <v>42</v>
      </c>
      <c r="D479" s="262" t="s">
        <v>1368</v>
      </c>
      <c r="E479" s="227">
        <v>6775.5916800000014</v>
      </c>
      <c r="F479" s="238">
        <v>3049.0162560000008</v>
      </c>
      <c r="G479" s="323" t="s">
        <v>19</v>
      </c>
      <c r="H479" s="46">
        <f>H475</f>
        <v>25.75</v>
      </c>
      <c r="I479" s="47">
        <f>I475</f>
        <v>25.75</v>
      </c>
      <c r="J479" s="48">
        <f>J475</f>
        <v>40.25</v>
      </c>
      <c r="K479" s="88">
        <f>K475</f>
        <v>264.60000000000002</v>
      </c>
    </row>
    <row r="480" spans="1:11" ht="25" customHeight="1">
      <c r="A480" s="39"/>
      <c r="B480" s="65"/>
      <c r="C480" s="262" t="s">
        <v>44</v>
      </c>
      <c r="D480" s="262" t="s">
        <v>1369</v>
      </c>
      <c r="E480" s="227">
        <v>6775.5916800000014</v>
      </c>
      <c r="F480" s="238">
        <v>3049.0162560000008</v>
      </c>
      <c r="G480" s="323" t="s">
        <v>19</v>
      </c>
      <c r="H480" s="46" t="e">
        <f>H471</f>
        <v>#REF!</v>
      </c>
      <c r="I480" s="47" t="e">
        <f>I471</f>
        <v>#REF!</v>
      </c>
      <c r="J480" s="48" t="e">
        <f>J471</f>
        <v>#REF!</v>
      </c>
      <c r="K480" s="88" t="e">
        <f>K471</f>
        <v>#REF!</v>
      </c>
    </row>
    <row r="481" spans="1:11" ht="25" customHeight="1">
      <c r="A481" s="39"/>
      <c r="B481" s="65"/>
      <c r="C481" s="263" t="s">
        <v>46</v>
      </c>
      <c r="D481" s="263" t="s">
        <v>1370</v>
      </c>
      <c r="E481" s="227">
        <v>6775.5916800000014</v>
      </c>
      <c r="F481" s="238">
        <v>3049.0162560000008</v>
      </c>
      <c r="G481" s="323" t="s">
        <v>19</v>
      </c>
      <c r="H481" s="46" t="e">
        <f t="shared" ref="H481:K486" si="54">H480</f>
        <v>#REF!</v>
      </c>
      <c r="I481" s="47" t="e">
        <f t="shared" si="54"/>
        <v>#REF!</v>
      </c>
      <c r="J481" s="48" t="e">
        <f t="shared" si="54"/>
        <v>#REF!</v>
      </c>
      <c r="K481" s="88" t="e">
        <f t="shared" si="54"/>
        <v>#REF!</v>
      </c>
    </row>
    <row r="482" spans="1:11" ht="25" customHeight="1">
      <c r="A482" s="39"/>
      <c r="B482" s="65"/>
      <c r="C482" s="263" t="s">
        <v>48</v>
      </c>
      <c r="D482" s="263" t="s">
        <v>1371</v>
      </c>
      <c r="E482" s="227">
        <v>6775.5916800000014</v>
      </c>
      <c r="F482" s="238">
        <v>3049.0162560000008</v>
      </c>
      <c r="G482" s="323" t="s">
        <v>19</v>
      </c>
      <c r="H482" s="46" t="e">
        <f t="shared" si="54"/>
        <v>#REF!</v>
      </c>
      <c r="I482" s="47" t="e">
        <f t="shared" si="54"/>
        <v>#REF!</v>
      </c>
      <c r="J482" s="48" t="e">
        <f t="shared" si="54"/>
        <v>#REF!</v>
      </c>
      <c r="K482" s="88" t="e">
        <f t="shared" si="54"/>
        <v>#REF!</v>
      </c>
    </row>
    <row r="483" spans="1:11" ht="25" customHeight="1">
      <c r="A483" s="39"/>
      <c r="B483" s="65"/>
      <c r="C483" s="263" t="s">
        <v>50</v>
      </c>
      <c r="D483" s="263" t="s">
        <v>1372</v>
      </c>
      <c r="E483" s="227">
        <v>6775.5916800000014</v>
      </c>
      <c r="F483" s="238">
        <v>3049.0162560000008</v>
      </c>
      <c r="G483" s="323" t="s">
        <v>19</v>
      </c>
      <c r="H483" s="46" t="e">
        <f t="shared" si="54"/>
        <v>#REF!</v>
      </c>
      <c r="I483" s="47" t="e">
        <f t="shared" si="54"/>
        <v>#REF!</v>
      </c>
      <c r="J483" s="48" t="e">
        <f t="shared" si="54"/>
        <v>#REF!</v>
      </c>
      <c r="K483" s="88" t="e">
        <f t="shared" si="54"/>
        <v>#REF!</v>
      </c>
    </row>
    <row r="484" spans="1:11" ht="25" customHeight="1">
      <c r="A484" s="39"/>
      <c r="B484" s="65"/>
      <c r="C484" s="263" t="s">
        <v>52</v>
      </c>
      <c r="D484" s="263" t="s">
        <v>1373</v>
      </c>
      <c r="E484" s="227">
        <v>6775.5916800000014</v>
      </c>
      <c r="F484" s="238">
        <v>3049.0162560000008</v>
      </c>
      <c r="G484" s="323" t="s">
        <v>19</v>
      </c>
      <c r="H484" s="46" t="e">
        <f t="shared" si="54"/>
        <v>#REF!</v>
      </c>
      <c r="I484" s="47" t="e">
        <f t="shared" si="54"/>
        <v>#REF!</v>
      </c>
      <c r="J484" s="48" t="e">
        <f t="shared" si="54"/>
        <v>#REF!</v>
      </c>
      <c r="K484" s="88" t="e">
        <f t="shared" si="54"/>
        <v>#REF!</v>
      </c>
    </row>
    <row r="485" spans="1:11" ht="25" customHeight="1">
      <c r="A485" s="39"/>
      <c r="B485" s="65"/>
      <c r="C485" s="263" t="s">
        <v>54</v>
      </c>
      <c r="D485" s="263" t="s">
        <v>1374</v>
      </c>
      <c r="E485" s="227">
        <v>6775.5916800000014</v>
      </c>
      <c r="F485" s="238">
        <v>3049.0162560000008</v>
      </c>
      <c r="G485" s="323" t="s">
        <v>19</v>
      </c>
      <c r="H485" s="46" t="e">
        <f t="shared" si="54"/>
        <v>#REF!</v>
      </c>
      <c r="I485" s="47" t="e">
        <f t="shared" si="54"/>
        <v>#REF!</v>
      </c>
      <c r="J485" s="48" t="e">
        <f t="shared" si="54"/>
        <v>#REF!</v>
      </c>
      <c r="K485" s="88" t="e">
        <f t="shared" si="54"/>
        <v>#REF!</v>
      </c>
    </row>
    <row r="486" spans="1:11" ht="25" customHeight="1">
      <c r="A486" s="39"/>
      <c r="B486" s="65"/>
      <c r="C486" s="263" t="s">
        <v>56</v>
      </c>
      <c r="D486" s="263" t="s">
        <v>1375</v>
      </c>
      <c r="E486" s="227">
        <v>6775.5916800000014</v>
      </c>
      <c r="F486" s="238">
        <v>3049.0162560000008</v>
      </c>
      <c r="G486" s="323" t="s">
        <v>19</v>
      </c>
      <c r="H486" s="46" t="e">
        <f t="shared" si="54"/>
        <v>#REF!</v>
      </c>
      <c r="I486" s="47" t="e">
        <f t="shared" si="54"/>
        <v>#REF!</v>
      </c>
      <c r="J486" s="48" t="e">
        <f t="shared" si="54"/>
        <v>#REF!</v>
      </c>
      <c r="K486" s="88" t="e">
        <f t="shared" si="54"/>
        <v>#REF!</v>
      </c>
    </row>
    <row r="487" spans="1:11" ht="25" customHeight="1">
      <c r="A487" s="39"/>
      <c r="B487" s="65"/>
      <c r="C487" s="262" t="s">
        <v>58</v>
      </c>
      <c r="D487" s="262" t="s">
        <v>59</v>
      </c>
      <c r="E487" s="227">
        <v>6775.5916800000014</v>
      </c>
      <c r="F487" s="238">
        <v>3049.0162560000008</v>
      </c>
      <c r="G487" s="323" t="s">
        <v>19</v>
      </c>
      <c r="H487" s="101"/>
      <c r="I487" s="78"/>
      <c r="J487" s="79"/>
      <c r="K487" s="102"/>
    </row>
    <row r="488" spans="1:11" ht="25" customHeight="1">
      <c r="A488" s="39"/>
      <c r="B488" s="65"/>
      <c r="C488" s="264" t="s">
        <v>60</v>
      </c>
      <c r="D488" s="264" t="s">
        <v>59</v>
      </c>
      <c r="E488" s="266">
        <v>7817.9904000000006</v>
      </c>
      <c r="F488" s="269">
        <v>3518.0956800000004</v>
      </c>
      <c r="G488" s="323" t="s">
        <v>19</v>
      </c>
      <c r="H488" s="46" t="e">
        <f>H480</f>
        <v>#REF!</v>
      </c>
      <c r="I488" s="47" t="e">
        <f>I480</f>
        <v>#REF!</v>
      </c>
      <c r="J488" s="48" t="e">
        <f>J480</f>
        <v>#REF!</v>
      </c>
      <c r="K488" s="88" t="e">
        <f>K480</f>
        <v>#REF!</v>
      </c>
    </row>
    <row r="489" spans="1:11" ht="25" customHeight="1" thickBot="1">
      <c r="A489" s="50"/>
      <c r="B489" s="135"/>
      <c r="C489" s="265" t="s">
        <v>62</v>
      </c>
      <c r="D489" s="265"/>
      <c r="E489" s="268">
        <v>7817.9904000000006</v>
      </c>
      <c r="F489" s="270">
        <v>3518.0956800000004</v>
      </c>
      <c r="G489" s="324" t="s">
        <v>19</v>
      </c>
      <c r="H489" s="85" t="e">
        <f>H488</f>
        <v>#REF!</v>
      </c>
      <c r="I489" s="82" t="e">
        <f>I488</f>
        <v>#REF!</v>
      </c>
      <c r="J489" s="83" t="e">
        <f>J488</f>
        <v>#REF!</v>
      </c>
      <c r="K489" s="89" t="e">
        <f>K488</f>
        <v>#REF!</v>
      </c>
    </row>
    <row r="490" spans="1:11" ht="25" customHeight="1">
      <c r="A490" s="27"/>
      <c r="B490" s="168" t="s">
        <v>1376</v>
      </c>
      <c r="C490" s="260" t="s">
        <v>17</v>
      </c>
      <c r="D490" s="260" t="s">
        <v>1377</v>
      </c>
      <c r="E490" s="194">
        <v>3881.1959999999999</v>
      </c>
      <c r="F490" s="236">
        <v>1746.5382000000002</v>
      </c>
      <c r="G490" s="323" t="s">
        <v>65</v>
      </c>
      <c r="H490" s="63">
        <v>22.9</v>
      </c>
      <c r="I490" s="60">
        <v>22.9</v>
      </c>
      <c r="J490" s="61">
        <v>39.4</v>
      </c>
      <c r="K490" s="64">
        <v>289</v>
      </c>
    </row>
    <row r="491" spans="1:11" ht="24.75" customHeight="1">
      <c r="A491" s="39"/>
      <c r="B491" s="65" t="s">
        <v>20</v>
      </c>
      <c r="C491" s="261" t="s">
        <v>21</v>
      </c>
      <c r="D491" s="261" t="s">
        <v>1378</v>
      </c>
      <c r="E491" s="196">
        <v>4463.3753999999999</v>
      </c>
      <c r="F491" s="237">
        <v>2008.51893</v>
      </c>
      <c r="G491" s="323" t="s">
        <v>19</v>
      </c>
      <c r="H491" s="46">
        <f>H500</f>
        <v>22.9</v>
      </c>
      <c r="I491" s="47">
        <f>I500</f>
        <v>22.9</v>
      </c>
      <c r="J491" s="48">
        <f>J500</f>
        <v>39.4</v>
      </c>
      <c r="K491" s="75">
        <f>K500</f>
        <v>289</v>
      </c>
    </row>
    <row r="492" spans="1:11" ht="25" customHeight="1">
      <c r="A492" s="39"/>
      <c r="B492" s="73"/>
      <c r="C492" s="261" t="s">
        <v>23</v>
      </c>
      <c r="D492" s="261" t="s">
        <v>1379</v>
      </c>
      <c r="E492" s="196">
        <v>4463.3753999999999</v>
      </c>
      <c r="F492" s="237">
        <v>2008.51893</v>
      </c>
      <c r="G492" s="323" t="s">
        <v>19</v>
      </c>
      <c r="H492" s="46" t="e">
        <f>#REF!</f>
        <v>#REF!</v>
      </c>
      <c r="I492" s="47" t="e">
        <f>#REF!</f>
        <v>#REF!</v>
      </c>
      <c r="J492" s="48" t="e">
        <f>#REF!</f>
        <v>#REF!</v>
      </c>
      <c r="K492" s="75" t="e">
        <f>#REF!</f>
        <v>#REF!</v>
      </c>
    </row>
    <row r="493" spans="1:11" ht="25" customHeight="1">
      <c r="A493" s="39"/>
      <c r="B493" s="232" t="s">
        <v>1360</v>
      </c>
      <c r="C493" s="405" t="s">
        <v>26</v>
      </c>
      <c r="D493" s="405" t="s">
        <v>1380</v>
      </c>
      <c r="E493" s="196">
        <v>4463.3753999999999</v>
      </c>
      <c r="F493" s="237">
        <v>2008.51893</v>
      </c>
      <c r="G493" s="323" t="s">
        <v>19</v>
      </c>
      <c r="H493" s="46" t="e">
        <f t="shared" ref="H493:K493" si="55">H492</f>
        <v>#REF!</v>
      </c>
      <c r="I493" s="47" t="e">
        <f t="shared" si="55"/>
        <v>#REF!</v>
      </c>
      <c r="J493" s="48" t="e">
        <f t="shared" si="55"/>
        <v>#REF!</v>
      </c>
      <c r="K493" s="75" t="e">
        <f t="shared" si="55"/>
        <v>#REF!</v>
      </c>
    </row>
    <row r="494" spans="1:11" ht="25" customHeight="1">
      <c r="A494" s="39"/>
      <c r="B494" s="73"/>
      <c r="C494" s="415" t="s">
        <v>28</v>
      </c>
      <c r="D494" s="415" t="s">
        <v>1381</v>
      </c>
      <c r="E494" s="227">
        <v>5045.5548000000008</v>
      </c>
      <c r="F494" s="238">
        <v>2270.4996600000004</v>
      </c>
      <c r="G494" s="323" t="s">
        <v>19</v>
      </c>
      <c r="H494" s="46">
        <f>H501</f>
        <v>22.9</v>
      </c>
      <c r="I494" s="47">
        <f>I501</f>
        <v>22.9</v>
      </c>
      <c r="J494" s="48">
        <f>J501</f>
        <v>39.4</v>
      </c>
      <c r="K494" s="75">
        <f>K501</f>
        <v>289</v>
      </c>
    </row>
    <row r="495" spans="1:11" ht="25" customHeight="1">
      <c r="A495" s="39"/>
      <c r="B495" s="73"/>
      <c r="C495" s="262" t="s">
        <v>30</v>
      </c>
      <c r="D495" s="262" t="s">
        <v>1382</v>
      </c>
      <c r="E495" s="227">
        <v>5045.5548000000008</v>
      </c>
      <c r="F495" s="238">
        <v>2270.4996600000004</v>
      </c>
      <c r="G495" s="323" t="s">
        <v>19</v>
      </c>
      <c r="H495" s="46">
        <f>H496</f>
        <v>22.9</v>
      </c>
      <c r="I495" s="47">
        <f>I496</f>
        <v>22.9</v>
      </c>
      <c r="J495" s="48">
        <f>J496</f>
        <v>39.4</v>
      </c>
      <c r="K495" s="75">
        <f>K496</f>
        <v>289</v>
      </c>
    </row>
    <row r="496" spans="1:11" ht="25" customHeight="1">
      <c r="A496" s="39"/>
      <c r="B496" s="73"/>
      <c r="C496" s="262" t="s">
        <v>32</v>
      </c>
      <c r="D496" s="262" t="s">
        <v>1383</v>
      </c>
      <c r="E496" s="227">
        <v>5045.5548000000008</v>
      </c>
      <c r="F496" s="238">
        <v>2270.4996600000004</v>
      </c>
      <c r="G496" s="323" t="s">
        <v>19</v>
      </c>
      <c r="H496" s="46">
        <f>H494</f>
        <v>22.9</v>
      </c>
      <c r="I496" s="47">
        <f>I494</f>
        <v>22.9</v>
      </c>
      <c r="J496" s="48">
        <f>J494</f>
        <v>39.4</v>
      </c>
      <c r="K496" s="75">
        <f>K494</f>
        <v>289</v>
      </c>
    </row>
    <row r="497" spans="1:11" ht="25" customHeight="1">
      <c r="A497" s="39"/>
      <c r="B497" s="65"/>
      <c r="C497" s="262" t="s">
        <v>34</v>
      </c>
      <c r="D497" s="262" t="s">
        <v>1384</v>
      </c>
      <c r="E497" s="227">
        <v>5045.5548000000008</v>
      </c>
      <c r="F497" s="238">
        <v>2270.4996600000004</v>
      </c>
      <c r="G497" s="323" t="s">
        <v>19</v>
      </c>
      <c r="H497" s="71">
        <f>H490</f>
        <v>22.9</v>
      </c>
      <c r="I497" s="68">
        <f>I490</f>
        <v>22.9</v>
      </c>
      <c r="J497" s="69">
        <f>J490</f>
        <v>39.4</v>
      </c>
      <c r="K497" s="72">
        <f>K490</f>
        <v>289</v>
      </c>
    </row>
    <row r="498" spans="1:11" ht="25" customHeight="1">
      <c r="A498" s="39"/>
      <c r="B498" s="65"/>
      <c r="C498" s="298" t="s">
        <v>36</v>
      </c>
      <c r="D498" s="298" t="s">
        <v>1385</v>
      </c>
      <c r="E498" s="227">
        <v>5045.5548000000008</v>
      </c>
      <c r="F498" s="238">
        <v>2270.4996600000004</v>
      </c>
      <c r="G498" s="323" t="s">
        <v>19</v>
      </c>
      <c r="H498" s="71"/>
      <c r="I498" s="68"/>
      <c r="J498" s="69"/>
      <c r="K498" s="72"/>
    </row>
    <row r="499" spans="1:11" ht="25" customHeight="1">
      <c r="A499" s="39"/>
      <c r="B499" s="65"/>
      <c r="C499" s="414" t="s">
        <v>38</v>
      </c>
      <c r="D499" s="414" t="s">
        <v>1386</v>
      </c>
      <c r="E499" s="227">
        <v>5045.5548000000008</v>
      </c>
      <c r="F499" s="238">
        <v>2270.4996600000004</v>
      </c>
      <c r="G499" s="323" t="s">
        <v>19</v>
      </c>
      <c r="H499" s="71"/>
      <c r="I499" s="68"/>
      <c r="J499" s="69"/>
      <c r="K499" s="72"/>
    </row>
    <row r="500" spans="1:11" ht="25" customHeight="1">
      <c r="A500" s="39"/>
      <c r="B500" s="73"/>
      <c r="C500" s="262" t="s">
        <v>40</v>
      </c>
      <c r="D500" s="262" t="s">
        <v>1387</v>
      </c>
      <c r="E500" s="227">
        <v>5045.5548000000008</v>
      </c>
      <c r="F500" s="238">
        <v>2270.4996600000004</v>
      </c>
      <c r="G500" s="323" t="s">
        <v>19</v>
      </c>
      <c r="H500" s="46">
        <f>H495</f>
        <v>22.9</v>
      </c>
      <c r="I500" s="47">
        <f>I495</f>
        <v>22.9</v>
      </c>
      <c r="J500" s="48">
        <f>J495</f>
        <v>39.4</v>
      </c>
      <c r="K500" s="75">
        <f>K495</f>
        <v>289</v>
      </c>
    </row>
    <row r="501" spans="1:11" ht="25" customHeight="1">
      <c r="A501" s="39"/>
      <c r="B501" s="73"/>
      <c r="C501" s="262" t="s">
        <v>42</v>
      </c>
      <c r="D501" s="262" t="s">
        <v>1388</v>
      </c>
      <c r="E501" s="227">
        <v>5045.5548000000008</v>
      </c>
      <c r="F501" s="238">
        <v>2270.4996600000004</v>
      </c>
      <c r="G501" s="323" t="s">
        <v>19</v>
      </c>
      <c r="H501" s="46">
        <f>H497</f>
        <v>22.9</v>
      </c>
      <c r="I501" s="47">
        <f>I497</f>
        <v>22.9</v>
      </c>
      <c r="J501" s="48">
        <f>J497</f>
        <v>39.4</v>
      </c>
      <c r="K501" s="75">
        <f>K497</f>
        <v>289</v>
      </c>
    </row>
    <row r="502" spans="1:11" ht="25" customHeight="1">
      <c r="A502" s="39"/>
      <c r="B502" s="73"/>
      <c r="C502" s="262" t="s">
        <v>44</v>
      </c>
      <c r="D502" s="262" t="s">
        <v>1389</v>
      </c>
      <c r="E502" s="227">
        <v>5045.5548000000008</v>
      </c>
      <c r="F502" s="238">
        <v>2270.4996600000004</v>
      </c>
      <c r="G502" s="323" t="s">
        <v>19</v>
      </c>
      <c r="H502" s="46" t="e">
        <f>H493</f>
        <v>#REF!</v>
      </c>
      <c r="I502" s="47" t="e">
        <f>I493</f>
        <v>#REF!</v>
      </c>
      <c r="J502" s="48" t="e">
        <f>J493</f>
        <v>#REF!</v>
      </c>
      <c r="K502" s="75" t="e">
        <f>K493</f>
        <v>#REF!</v>
      </c>
    </row>
    <row r="503" spans="1:11" ht="25" customHeight="1">
      <c r="A503" s="39"/>
      <c r="B503" s="73"/>
      <c r="C503" s="263" t="s">
        <v>46</v>
      </c>
      <c r="D503" s="263" t="s">
        <v>1390</v>
      </c>
      <c r="E503" s="227">
        <v>5045.5548000000008</v>
      </c>
      <c r="F503" s="238">
        <v>2270.4996600000004</v>
      </c>
      <c r="G503" s="323" t="s">
        <v>19</v>
      </c>
      <c r="H503" s="46" t="e">
        <f t="shared" ref="H503:K503" si="56">H502</f>
        <v>#REF!</v>
      </c>
      <c r="I503" s="47" t="e">
        <f t="shared" si="56"/>
        <v>#REF!</v>
      </c>
      <c r="J503" s="48" t="e">
        <f t="shared" si="56"/>
        <v>#REF!</v>
      </c>
      <c r="K503" s="75" t="e">
        <f t="shared" si="56"/>
        <v>#REF!</v>
      </c>
    </row>
    <row r="504" spans="1:11" ht="25" customHeight="1">
      <c r="A504" s="39"/>
      <c r="B504" s="73"/>
      <c r="C504" s="263" t="s">
        <v>48</v>
      </c>
      <c r="D504" s="263" t="s">
        <v>1391</v>
      </c>
      <c r="E504" s="227">
        <v>5045.5548000000008</v>
      </c>
      <c r="F504" s="238">
        <v>2270.4996600000004</v>
      </c>
      <c r="G504" s="323" t="s">
        <v>19</v>
      </c>
      <c r="H504" s="46" t="e">
        <f t="shared" ref="H504:K504" si="57">H503</f>
        <v>#REF!</v>
      </c>
      <c r="I504" s="47" t="e">
        <f t="shared" si="57"/>
        <v>#REF!</v>
      </c>
      <c r="J504" s="48" t="e">
        <f t="shared" si="57"/>
        <v>#REF!</v>
      </c>
      <c r="K504" s="75" t="e">
        <f t="shared" si="57"/>
        <v>#REF!</v>
      </c>
    </row>
    <row r="505" spans="1:11" ht="25" customHeight="1">
      <c r="A505" s="39"/>
      <c r="B505" s="73"/>
      <c r="C505" s="263" t="s">
        <v>50</v>
      </c>
      <c r="D505" s="263" t="s">
        <v>1392</v>
      </c>
      <c r="E505" s="227">
        <v>5045.5548000000008</v>
      </c>
      <c r="F505" s="238">
        <v>2270.4996600000004</v>
      </c>
      <c r="G505" s="323" t="s">
        <v>19</v>
      </c>
      <c r="H505" s="46" t="e">
        <f t="shared" ref="H505:K505" si="58">H504</f>
        <v>#REF!</v>
      </c>
      <c r="I505" s="47" t="e">
        <f t="shared" si="58"/>
        <v>#REF!</v>
      </c>
      <c r="J505" s="48" t="e">
        <f t="shared" si="58"/>
        <v>#REF!</v>
      </c>
      <c r="K505" s="75" t="e">
        <f t="shared" si="58"/>
        <v>#REF!</v>
      </c>
    </row>
    <row r="506" spans="1:11" ht="25" customHeight="1">
      <c r="A506" s="39"/>
      <c r="B506" s="73"/>
      <c r="C506" s="263" t="s">
        <v>52</v>
      </c>
      <c r="D506" s="263" t="s">
        <v>1393</v>
      </c>
      <c r="E506" s="227">
        <v>5045.5548000000008</v>
      </c>
      <c r="F506" s="238">
        <v>2270.4996600000004</v>
      </c>
      <c r="G506" s="323" t="s">
        <v>19</v>
      </c>
      <c r="H506" s="46" t="e">
        <f t="shared" ref="H506:K506" si="59">H505</f>
        <v>#REF!</v>
      </c>
      <c r="I506" s="47" t="e">
        <f t="shared" si="59"/>
        <v>#REF!</v>
      </c>
      <c r="J506" s="48" t="e">
        <f t="shared" si="59"/>
        <v>#REF!</v>
      </c>
      <c r="K506" s="75" t="e">
        <f t="shared" si="59"/>
        <v>#REF!</v>
      </c>
    </row>
    <row r="507" spans="1:11" ht="25" customHeight="1">
      <c r="A507" s="39"/>
      <c r="B507" s="73"/>
      <c r="C507" s="263" t="s">
        <v>54</v>
      </c>
      <c r="D507" s="263" t="s">
        <v>1394</v>
      </c>
      <c r="E507" s="227">
        <v>5045.5548000000008</v>
      </c>
      <c r="F507" s="238">
        <v>2270.4996600000004</v>
      </c>
      <c r="G507" s="323" t="s">
        <v>19</v>
      </c>
      <c r="H507" s="46" t="e">
        <f t="shared" ref="H507:K507" si="60">H506</f>
        <v>#REF!</v>
      </c>
      <c r="I507" s="47" t="e">
        <f t="shared" si="60"/>
        <v>#REF!</v>
      </c>
      <c r="J507" s="48" t="e">
        <f t="shared" si="60"/>
        <v>#REF!</v>
      </c>
      <c r="K507" s="75" t="e">
        <f t="shared" si="60"/>
        <v>#REF!</v>
      </c>
    </row>
    <row r="508" spans="1:11" ht="25" customHeight="1">
      <c r="A508" s="39"/>
      <c r="B508" s="73"/>
      <c r="C508" s="263" t="s">
        <v>56</v>
      </c>
      <c r="D508" s="263" t="s">
        <v>1395</v>
      </c>
      <c r="E508" s="227">
        <v>5045.5548000000008</v>
      </c>
      <c r="F508" s="238">
        <v>2270.4996600000004</v>
      </c>
      <c r="G508" s="323" t="s">
        <v>19</v>
      </c>
      <c r="H508" s="46" t="e">
        <f t="shared" ref="H508:K508" si="61">H507</f>
        <v>#REF!</v>
      </c>
      <c r="I508" s="47" t="e">
        <f t="shared" si="61"/>
        <v>#REF!</v>
      </c>
      <c r="J508" s="48" t="e">
        <f t="shared" si="61"/>
        <v>#REF!</v>
      </c>
      <c r="K508" s="75" t="e">
        <f t="shared" si="61"/>
        <v>#REF!</v>
      </c>
    </row>
    <row r="509" spans="1:11" ht="25" customHeight="1">
      <c r="A509" s="39"/>
      <c r="B509" s="73"/>
      <c r="C509" s="262" t="s">
        <v>58</v>
      </c>
      <c r="D509" s="262" t="s">
        <v>59</v>
      </c>
      <c r="E509" s="227">
        <v>5045.5548000000008</v>
      </c>
      <c r="F509" s="238">
        <v>2270.4996600000004</v>
      </c>
      <c r="G509" s="323" t="s">
        <v>19</v>
      </c>
      <c r="H509" s="136"/>
      <c r="I509" s="137"/>
      <c r="J509" s="138"/>
      <c r="K509" s="185"/>
    </row>
    <row r="510" spans="1:11" ht="25" customHeight="1">
      <c r="A510" s="39"/>
      <c r="B510" s="73"/>
      <c r="C510" s="264" t="s">
        <v>60</v>
      </c>
      <c r="D510" s="264" t="s">
        <v>59</v>
      </c>
      <c r="E510" s="266">
        <v>5821.7940000000008</v>
      </c>
      <c r="F510" s="269">
        <v>2619.8073000000004</v>
      </c>
      <c r="G510" s="323" t="s">
        <v>19</v>
      </c>
      <c r="H510" s="35" t="e">
        <f>H502</f>
        <v>#REF!</v>
      </c>
      <c r="I510" s="36" t="e">
        <f>I502</f>
        <v>#REF!</v>
      </c>
      <c r="J510" s="37" t="e">
        <f>J502</f>
        <v>#REF!</v>
      </c>
      <c r="K510" s="109" t="e">
        <f>K502</f>
        <v>#REF!</v>
      </c>
    </row>
    <row r="511" spans="1:11" ht="25" customHeight="1" thickBot="1">
      <c r="A511" s="50"/>
      <c r="B511" s="81"/>
      <c r="C511" s="265" t="s">
        <v>62</v>
      </c>
      <c r="D511" s="265"/>
      <c r="E511" s="268">
        <v>5821.7940000000008</v>
      </c>
      <c r="F511" s="270">
        <v>2619.8073000000004</v>
      </c>
      <c r="G511" s="324" t="s">
        <v>19</v>
      </c>
      <c r="H511" s="85" t="e">
        <f>H510</f>
        <v>#REF!</v>
      </c>
      <c r="I511" s="82" t="e">
        <f>I510</f>
        <v>#REF!</v>
      </c>
      <c r="J511" s="83" t="e">
        <f>J510</f>
        <v>#REF!</v>
      </c>
      <c r="K511" s="86" t="e">
        <f>K510</f>
        <v>#REF!</v>
      </c>
    </row>
    <row r="512" spans="1:11" ht="25" customHeight="1">
      <c r="A512" s="115"/>
      <c r="B512" s="168" t="s">
        <v>1396</v>
      </c>
      <c r="C512" s="260" t="s">
        <v>17</v>
      </c>
      <c r="D512" s="260" t="s">
        <v>1397</v>
      </c>
      <c r="E512" s="194">
        <v>8101.6848000000018</v>
      </c>
      <c r="F512" s="236">
        <v>3645.7581600000008</v>
      </c>
      <c r="G512" s="325" t="s">
        <v>19</v>
      </c>
      <c r="H512" s="30">
        <v>25.75</v>
      </c>
      <c r="I512" s="31">
        <v>25.75</v>
      </c>
      <c r="J512" s="32">
        <v>40.25</v>
      </c>
      <c r="K512" s="87">
        <v>264.60000000000002</v>
      </c>
    </row>
    <row r="513" spans="1:11" ht="25" customHeight="1">
      <c r="A513" s="117"/>
      <c r="B513" s="229" t="s">
        <v>1398</v>
      </c>
      <c r="C513" s="261" t="s">
        <v>21</v>
      </c>
      <c r="D513" s="261" t="s">
        <v>1399</v>
      </c>
      <c r="E513" s="196">
        <v>9316.9375200000013</v>
      </c>
      <c r="F513" s="237">
        <v>4192.621884000001</v>
      </c>
      <c r="G513" s="323" t="s">
        <v>19</v>
      </c>
      <c r="H513" s="46">
        <f>H522</f>
        <v>25.75</v>
      </c>
      <c r="I513" s="47">
        <f>I522</f>
        <v>25.75</v>
      </c>
      <c r="J513" s="48">
        <f>J522</f>
        <v>40.25</v>
      </c>
      <c r="K513" s="88">
        <f>K522</f>
        <v>264.60000000000002</v>
      </c>
    </row>
    <row r="514" spans="1:11" ht="25" customHeight="1">
      <c r="A514" s="117"/>
      <c r="B514" s="65" t="s">
        <v>1357</v>
      </c>
      <c r="C514" s="261" t="s">
        <v>23</v>
      </c>
      <c r="D514" s="261" t="s">
        <v>1400</v>
      </c>
      <c r="E514" s="196">
        <v>9316.9375200000013</v>
      </c>
      <c r="F514" s="237">
        <v>4192.621884000001</v>
      </c>
      <c r="G514" s="323" t="s">
        <v>19</v>
      </c>
      <c r="H514" s="46" t="e">
        <f>#REF!</f>
        <v>#REF!</v>
      </c>
      <c r="I514" s="47" t="e">
        <f>#REF!</f>
        <v>#REF!</v>
      </c>
      <c r="J514" s="48" t="e">
        <f>#REF!</f>
        <v>#REF!</v>
      </c>
      <c r="K514" s="88" t="e">
        <f>#REF!</f>
        <v>#REF!</v>
      </c>
    </row>
    <row r="515" spans="1:11" ht="25" customHeight="1">
      <c r="A515" s="117"/>
      <c r="B515" s="65"/>
      <c r="C515" s="405" t="s">
        <v>26</v>
      </c>
      <c r="D515" s="405" t="s">
        <v>1401</v>
      </c>
      <c r="E515" s="196">
        <v>9316.9375200000013</v>
      </c>
      <c r="F515" s="237">
        <v>4192.621884000001</v>
      </c>
      <c r="G515" s="323" t="s">
        <v>19</v>
      </c>
      <c r="H515" s="46" t="e">
        <f>H514</f>
        <v>#REF!</v>
      </c>
      <c r="I515" s="47" t="e">
        <f>I514</f>
        <v>#REF!</v>
      </c>
      <c r="J515" s="48" t="e">
        <f>J514</f>
        <v>#REF!</v>
      </c>
      <c r="K515" s="88" t="e">
        <f>K514</f>
        <v>#REF!</v>
      </c>
    </row>
    <row r="516" spans="1:11" ht="25" customHeight="1">
      <c r="A516" s="117"/>
      <c r="B516" s="65" t="s">
        <v>1360</v>
      </c>
      <c r="C516" s="415" t="s">
        <v>28</v>
      </c>
      <c r="D516" s="415" t="s">
        <v>1402</v>
      </c>
      <c r="E516" s="227">
        <v>10532.190240000004</v>
      </c>
      <c r="F516" s="238">
        <v>4739.4856080000018</v>
      </c>
      <c r="G516" s="323" t="s">
        <v>19</v>
      </c>
      <c r="H516" s="46">
        <f>H523</f>
        <v>25.75</v>
      </c>
      <c r="I516" s="47">
        <f>I523</f>
        <v>25.75</v>
      </c>
      <c r="J516" s="48">
        <f>J523</f>
        <v>40.25</v>
      </c>
      <c r="K516" s="88">
        <f>K523</f>
        <v>264.60000000000002</v>
      </c>
    </row>
    <row r="517" spans="1:11" ht="25" customHeight="1">
      <c r="A517" s="117"/>
      <c r="B517" s="65"/>
      <c r="C517" s="262" t="s">
        <v>30</v>
      </c>
      <c r="D517" s="262" t="s">
        <v>1403</v>
      </c>
      <c r="E517" s="227">
        <v>10532.190240000004</v>
      </c>
      <c r="F517" s="238">
        <v>4739.4856080000018</v>
      </c>
      <c r="G517" s="323" t="s">
        <v>19</v>
      </c>
      <c r="H517" s="46">
        <f>H518</f>
        <v>25.75</v>
      </c>
      <c r="I517" s="47">
        <f>I518</f>
        <v>25.75</v>
      </c>
      <c r="J517" s="48">
        <f>J518</f>
        <v>40.25</v>
      </c>
      <c r="K517" s="88">
        <f>K518</f>
        <v>264.60000000000002</v>
      </c>
    </row>
    <row r="518" spans="1:11" ht="25" customHeight="1">
      <c r="A518" s="117"/>
      <c r="B518" s="65"/>
      <c r="C518" s="262" t="s">
        <v>32</v>
      </c>
      <c r="D518" s="262" t="s">
        <v>1404</v>
      </c>
      <c r="E518" s="227">
        <v>10532.190240000004</v>
      </c>
      <c r="F518" s="238">
        <v>4739.4856080000018</v>
      </c>
      <c r="G518" s="323" t="s">
        <v>19</v>
      </c>
      <c r="H518" s="46">
        <f>H516</f>
        <v>25.75</v>
      </c>
      <c r="I518" s="47">
        <f>I516</f>
        <v>25.75</v>
      </c>
      <c r="J518" s="48">
        <f>J516</f>
        <v>40.25</v>
      </c>
      <c r="K518" s="88">
        <f>K516</f>
        <v>264.60000000000002</v>
      </c>
    </row>
    <row r="519" spans="1:11" ht="25" customHeight="1">
      <c r="A519" s="117"/>
      <c r="B519" s="65"/>
      <c r="C519" s="262" t="s">
        <v>34</v>
      </c>
      <c r="D519" s="262" t="s">
        <v>1405</v>
      </c>
      <c r="E519" s="227">
        <v>10532.190240000004</v>
      </c>
      <c r="F519" s="238">
        <v>4739.4856080000018</v>
      </c>
      <c r="G519" s="323" t="s">
        <v>19</v>
      </c>
      <c r="H519" s="46">
        <f>H512</f>
        <v>25.75</v>
      </c>
      <c r="I519" s="47">
        <f>I512</f>
        <v>25.75</v>
      </c>
      <c r="J519" s="48">
        <f>J512</f>
        <v>40.25</v>
      </c>
      <c r="K519" s="88">
        <f>K512</f>
        <v>264.60000000000002</v>
      </c>
    </row>
    <row r="520" spans="1:11" ht="25" customHeight="1">
      <c r="A520" s="117"/>
      <c r="B520" s="65"/>
      <c r="C520" s="298" t="s">
        <v>36</v>
      </c>
      <c r="D520" s="298" t="s">
        <v>1406</v>
      </c>
      <c r="E520" s="227">
        <v>10532.190240000004</v>
      </c>
      <c r="F520" s="238">
        <v>4739.4856080000018</v>
      </c>
      <c r="G520" s="323" t="s">
        <v>19</v>
      </c>
      <c r="H520" s="46"/>
      <c r="I520" s="47"/>
      <c r="J520" s="48"/>
      <c r="K520" s="88"/>
    </row>
    <row r="521" spans="1:11" ht="25" customHeight="1">
      <c r="A521" s="117"/>
      <c r="B521" s="65"/>
      <c r="C521" s="414" t="s">
        <v>38</v>
      </c>
      <c r="D521" s="414" t="s">
        <v>1407</v>
      </c>
      <c r="E521" s="227">
        <v>10532.190240000004</v>
      </c>
      <c r="F521" s="238">
        <v>4739.4856080000018</v>
      </c>
      <c r="G521" s="323" t="s">
        <v>19</v>
      </c>
      <c r="H521" s="46"/>
      <c r="I521" s="47"/>
      <c r="J521" s="48"/>
      <c r="K521" s="88"/>
    </row>
    <row r="522" spans="1:11" ht="25" customHeight="1">
      <c r="A522" s="117"/>
      <c r="B522" s="259" t="s">
        <v>1322</v>
      </c>
      <c r="C522" s="262" t="s">
        <v>40</v>
      </c>
      <c r="D522" s="262" t="s">
        <v>1408</v>
      </c>
      <c r="E522" s="227">
        <v>10532.190240000004</v>
      </c>
      <c r="F522" s="238">
        <v>4739.4856080000018</v>
      </c>
      <c r="G522" s="323" t="s">
        <v>19</v>
      </c>
      <c r="H522" s="46">
        <f>H517</f>
        <v>25.75</v>
      </c>
      <c r="I522" s="47">
        <f>I517</f>
        <v>25.75</v>
      </c>
      <c r="J522" s="48">
        <f>J517</f>
        <v>40.25</v>
      </c>
      <c r="K522" s="88">
        <f>K517</f>
        <v>264.60000000000002</v>
      </c>
    </row>
    <row r="523" spans="1:11" ht="25" customHeight="1">
      <c r="A523" s="117"/>
      <c r="B523" s="259" t="s">
        <v>1324</v>
      </c>
      <c r="C523" s="262" t="s">
        <v>42</v>
      </c>
      <c r="D523" s="262" t="s">
        <v>1409</v>
      </c>
      <c r="E523" s="227">
        <v>10532.190240000004</v>
      </c>
      <c r="F523" s="238">
        <v>4739.4856080000018</v>
      </c>
      <c r="G523" s="323" t="s">
        <v>19</v>
      </c>
      <c r="H523" s="46">
        <f>H519</f>
        <v>25.75</v>
      </c>
      <c r="I523" s="47">
        <f>I519</f>
        <v>25.75</v>
      </c>
      <c r="J523" s="48">
        <f>J519</f>
        <v>40.25</v>
      </c>
      <c r="K523" s="88">
        <f>K519</f>
        <v>264.60000000000002</v>
      </c>
    </row>
    <row r="524" spans="1:11" ht="25" customHeight="1">
      <c r="A524" s="117"/>
      <c r="B524" s="65"/>
      <c r="C524" s="262" t="s">
        <v>44</v>
      </c>
      <c r="D524" s="262" t="s">
        <v>1410</v>
      </c>
      <c r="E524" s="227">
        <v>10532.190240000004</v>
      </c>
      <c r="F524" s="238">
        <v>4739.4856080000018</v>
      </c>
      <c r="G524" s="323" t="s">
        <v>19</v>
      </c>
      <c r="H524" s="46" t="e">
        <f>H515</f>
        <v>#REF!</v>
      </c>
      <c r="I524" s="47" t="e">
        <f>I515</f>
        <v>#REF!</v>
      </c>
      <c r="J524" s="48" t="e">
        <f>J515</f>
        <v>#REF!</v>
      </c>
      <c r="K524" s="88" t="e">
        <f>K515</f>
        <v>#REF!</v>
      </c>
    </row>
    <row r="525" spans="1:11" ht="25" customHeight="1">
      <c r="A525" s="117"/>
      <c r="B525" s="259"/>
      <c r="C525" s="263" t="s">
        <v>46</v>
      </c>
      <c r="D525" s="263" t="s">
        <v>1411</v>
      </c>
      <c r="E525" s="227">
        <v>10532.190240000004</v>
      </c>
      <c r="F525" s="238">
        <v>4739.4856080000018</v>
      </c>
      <c r="G525" s="323" t="s">
        <v>19</v>
      </c>
      <c r="H525" s="46" t="e">
        <f t="shared" ref="H525:K530" si="62">H524</f>
        <v>#REF!</v>
      </c>
      <c r="I525" s="47" t="e">
        <f t="shared" si="62"/>
        <v>#REF!</v>
      </c>
      <c r="J525" s="48" t="e">
        <f t="shared" si="62"/>
        <v>#REF!</v>
      </c>
      <c r="K525" s="88" t="e">
        <f t="shared" si="62"/>
        <v>#REF!</v>
      </c>
    </row>
    <row r="526" spans="1:11" ht="25" customHeight="1">
      <c r="A526" s="117"/>
      <c r="B526" s="259"/>
      <c r="C526" s="263" t="s">
        <v>48</v>
      </c>
      <c r="D526" s="263" t="s">
        <v>1412</v>
      </c>
      <c r="E526" s="227">
        <v>10532.190240000004</v>
      </c>
      <c r="F526" s="238">
        <v>4739.4856080000018</v>
      </c>
      <c r="G526" s="323" t="s">
        <v>19</v>
      </c>
      <c r="H526" s="46" t="e">
        <f t="shared" si="62"/>
        <v>#REF!</v>
      </c>
      <c r="I526" s="47" t="e">
        <f t="shared" si="62"/>
        <v>#REF!</v>
      </c>
      <c r="J526" s="48" t="e">
        <f t="shared" si="62"/>
        <v>#REF!</v>
      </c>
      <c r="K526" s="88" t="e">
        <f t="shared" si="62"/>
        <v>#REF!</v>
      </c>
    </row>
    <row r="527" spans="1:11" ht="25" customHeight="1">
      <c r="A527" s="117"/>
      <c r="B527" s="65"/>
      <c r="C527" s="263" t="s">
        <v>50</v>
      </c>
      <c r="D527" s="263" t="s">
        <v>1413</v>
      </c>
      <c r="E527" s="227">
        <v>10532.190240000004</v>
      </c>
      <c r="F527" s="238">
        <v>4739.4856080000018</v>
      </c>
      <c r="G527" s="323" t="s">
        <v>19</v>
      </c>
      <c r="H527" s="46" t="e">
        <f t="shared" si="62"/>
        <v>#REF!</v>
      </c>
      <c r="I527" s="47" t="e">
        <f t="shared" si="62"/>
        <v>#REF!</v>
      </c>
      <c r="J527" s="48" t="e">
        <f t="shared" si="62"/>
        <v>#REF!</v>
      </c>
      <c r="K527" s="88" t="e">
        <f t="shared" si="62"/>
        <v>#REF!</v>
      </c>
    </row>
    <row r="528" spans="1:11" ht="25" customHeight="1">
      <c r="A528" s="117"/>
      <c r="B528" s="65"/>
      <c r="C528" s="263" t="s">
        <v>52</v>
      </c>
      <c r="D528" s="263" t="s">
        <v>1414</v>
      </c>
      <c r="E528" s="227">
        <v>10532.190240000004</v>
      </c>
      <c r="F528" s="238">
        <v>4739.4856080000018</v>
      </c>
      <c r="G528" s="323" t="s">
        <v>19</v>
      </c>
      <c r="H528" s="46" t="e">
        <f t="shared" si="62"/>
        <v>#REF!</v>
      </c>
      <c r="I528" s="47" t="e">
        <f t="shared" si="62"/>
        <v>#REF!</v>
      </c>
      <c r="J528" s="48" t="e">
        <f t="shared" si="62"/>
        <v>#REF!</v>
      </c>
      <c r="K528" s="88" t="e">
        <f t="shared" si="62"/>
        <v>#REF!</v>
      </c>
    </row>
    <row r="529" spans="1:11" ht="25" customHeight="1">
      <c r="A529" s="117"/>
      <c r="B529" s="65"/>
      <c r="C529" s="263" t="s">
        <v>54</v>
      </c>
      <c r="D529" s="263" t="s">
        <v>1415</v>
      </c>
      <c r="E529" s="227">
        <v>10532.190240000004</v>
      </c>
      <c r="F529" s="238">
        <v>4739.4856080000018</v>
      </c>
      <c r="G529" s="323" t="s">
        <v>19</v>
      </c>
      <c r="H529" s="46" t="e">
        <f t="shared" si="62"/>
        <v>#REF!</v>
      </c>
      <c r="I529" s="47" t="e">
        <f t="shared" si="62"/>
        <v>#REF!</v>
      </c>
      <c r="J529" s="48" t="e">
        <f t="shared" si="62"/>
        <v>#REF!</v>
      </c>
      <c r="K529" s="88" t="e">
        <f t="shared" si="62"/>
        <v>#REF!</v>
      </c>
    </row>
    <row r="530" spans="1:11" ht="25" customHeight="1">
      <c r="A530" s="117"/>
      <c r="B530" s="65"/>
      <c r="C530" s="263" t="s">
        <v>56</v>
      </c>
      <c r="D530" s="263" t="s">
        <v>1416</v>
      </c>
      <c r="E530" s="227">
        <v>10532.190240000004</v>
      </c>
      <c r="F530" s="238">
        <v>4739.4856080000018</v>
      </c>
      <c r="G530" s="323" t="s">
        <v>19</v>
      </c>
      <c r="H530" s="46" t="e">
        <f t="shared" si="62"/>
        <v>#REF!</v>
      </c>
      <c r="I530" s="47" t="e">
        <f t="shared" si="62"/>
        <v>#REF!</v>
      </c>
      <c r="J530" s="48" t="e">
        <f t="shared" si="62"/>
        <v>#REF!</v>
      </c>
      <c r="K530" s="88" t="e">
        <f t="shared" si="62"/>
        <v>#REF!</v>
      </c>
    </row>
    <row r="531" spans="1:11" ht="25" customHeight="1" thickBot="1">
      <c r="A531" s="117"/>
      <c r="B531" s="65"/>
      <c r="C531" s="262" t="s">
        <v>58</v>
      </c>
      <c r="D531" s="262" t="s">
        <v>59</v>
      </c>
      <c r="E531" s="227">
        <v>10532.190240000004</v>
      </c>
      <c r="F531" s="238">
        <v>4739.4856080000018</v>
      </c>
      <c r="G531" s="323" t="s">
        <v>19</v>
      </c>
      <c r="H531" s="85" t="e">
        <f>H532</f>
        <v>#REF!</v>
      </c>
      <c r="I531" s="82" t="e">
        <f>I532</f>
        <v>#REF!</v>
      </c>
      <c r="J531" s="83" t="e">
        <f>J532</f>
        <v>#REF!</v>
      </c>
      <c r="K531" s="89" t="e">
        <f>K532</f>
        <v>#REF!</v>
      </c>
    </row>
    <row r="532" spans="1:11" ht="25" customHeight="1" thickBot="1">
      <c r="A532" s="122"/>
      <c r="B532" s="135"/>
      <c r="C532" s="265" t="s">
        <v>60</v>
      </c>
      <c r="D532" s="265" t="s">
        <v>59</v>
      </c>
      <c r="E532" s="268">
        <v>12152.527200000002</v>
      </c>
      <c r="F532" s="270">
        <v>5468.6372400000009</v>
      </c>
      <c r="G532" s="324" t="s">
        <v>19</v>
      </c>
      <c r="H532" s="46" t="e">
        <f>H524</f>
        <v>#REF!</v>
      </c>
      <c r="I532" s="47" t="e">
        <f>I524</f>
        <v>#REF!</v>
      </c>
      <c r="J532" s="48" t="e">
        <f>J524</f>
        <v>#REF!</v>
      </c>
      <c r="K532" s="88" t="e">
        <f>K524</f>
        <v>#REF!</v>
      </c>
    </row>
    <row r="533" spans="1:11" ht="25" customHeight="1">
      <c r="A533" s="27"/>
      <c r="B533" s="168" t="s">
        <v>1417</v>
      </c>
      <c r="C533" s="260" t="s">
        <v>17</v>
      </c>
      <c r="D533" s="260" t="s">
        <v>1418</v>
      </c>
      <c r="E533" s="194">
        <v>6589.1232</v>
      </c>
      <c r="F533" s="236">
        <v>2965.1054400000003</v>
      </c>
      <c r="G533" s="325" t="s">
        <v>19</v>
      </c>
      <c r="H533" s="30">
        <v>31.25</v>
      </c>
      <c r="I533" s="31">
        <v>21.75</v>
      </c>
      <c r="J533" s="32">
        <v>40.25</v>
      </c>
      <c r="K533" s="87">
        <v>238.1</v>
      </c>
    </row>
    <row r="534" spans="1:11" ht="25" customHeight="1">
      <c r="A534" s="39"/>
      <c r="B534" s="65" t="s">
        <v>20</v>
      </c>
      <c r="C534" s="261" t="s">
        <v>21</v>
      </c>
      <c r="D534" s="261" t="s">
        <v>1419</v>
      </c>
      <c r="E534" s="196">
        <v>7577.4916799999992</v>
      </c>
      <c r="F534" s="237">
        <v>3409.8712559999999</v>
      </c>
      <c r="G534" s="323" t="s">
        <v>19</v>
      </c>
      <c r="H534" s="46">
        <f>H543</f>
        <v>31.25</v>
      </c>
      <c r="I534" s="47">
        <f>I543</f>
        <v>21.75</v>
      </c>
      <c r="J534" s="48">
        <f>J543</f>
        <v>40.25</v>
      </c>
      <c r="K534" s="88">
        <f>K543</f>
        <v>238.1</v>
      </c>
    </row>
    <row r="535" spans="1:11" ht="25" customHeight="1">
      <c r="A535" s="39"/>
      <c r="B535" s="65"/>
      <c r="C535" s="261" t="s">
        <v>23</v>
      </c>
      <c r="D535" s="261" t="s">
        <v>1420</v>
      </c>
      <c r="E535" s="196">
        <v>7577.4916799999992</v>
      </c>
      <c r="F535" s="237">
        <v>3409.8712559999999</v>
      </c>
      <c r="G535" s="323" t="s">
        <v>19</v>
      </c>
      <c r="H535" s="46" t="e">
        <f>#REF!</f>
        <v>#REF!</v>
      </c>
      <c r="I535" s="47" t="e">
        <f>#REF!</f>
        <v>#REF!</v>
      </c>
      <c r="J535" s="48" t="e">
        <f>#REF!</f>
        <v>#REF!</v>
      </c>
      <c r="K535" s="88" t="e">
        <f>#REF!</f>
        <v>#REF!</v>
      </c>
    </row>
    <row r="536" spans="1:11" ht="25" customHeight="1">
      <c r="A536" s="39"/>
      <c r="B536" s="65" t="s">
        <v>1421</v>
      </c>
      <c r="C536" s="405" t="s">
        <v>26</v>
      </c>
      <c r="D536" s="405" t="s">
        <v>1422</v>
      </c>
      <c r="E536" s="196">
        <v>7577.4916799999992</v>
      </c>
      <c r="F536" s="237">
        <v>3409.8712559999999</v>
      </c>
      <c r="G536" s="323" t="s">
        <v>19</v>
      </c>
      <c r="H536" s="46" t="e">
        <f>H535</f>
        <v>#REF!</v>
      </c>
      <c r="I536" s="47" t="e">
        <f>I535</f>
        <v>#REF!</v>
      </c>
      <c r="J536" s="48" t="e">
        <f>J535</f>
        <v>#REF!</v>
      </c>
      <c r="K536" s="88" t="e">
        <f>K535</f>
        <v>#REF!</v>
      </c>
    </row>
    <row r="537" spans="1:11" ht="25" customHeight="1">
      <c r="A537" s="39"/>
      <c r="B537" s="65"/>
      <c r="C537" s="415" t="s">
        <v>28</v>
      </c>
      <c r="D537" s="415" t="s">
        <v>1423</v>
      </c>
      <c r="E537" s="227">
        <v>8565.8601600000002</v>
      </c>
      <c r="F537" s="238">
        <v>3854.637072</v>
      </c>
      <c r="G537" s="323" t="s">
        <v>19</v>
      </c>
      <c r="H537" s="46">
        <f>H544</f>
        <v>31.25</v>
      </c>
      <c r="I537" s="47">
        <f>I544</f>
        <v>21.75</v>
      </c>
      <c r="J537" s="48">
        <f>J544</f>
        <v>40.25</v>
      </c>
      <c r="K537" s="88">
        <f>K544</f>
        <v>238.1</v>
      </c>
    </row>
    <row r="538" spans="1:11" ht="25" customHeight="1">
      <c r="A538" s="39"/>
      <c r="B538" s="65"/>
      <c r="C538" s="262" t="s">
        <v>30</v>
      </c>
      <c r="D538" s="262" t="s">
        <v>1424</v>
      </c>
      <c r="E538" s="227">
        <v>8565.8601600000002</v>
      </c>
      <c r="F538" s="238">
        <v>3854.637072</v>
      </c>
      <c r="G538" s="323" t="s">
        <v>19</v>
      </c>
      <c r="H538" s="46">
        <f>H539</f>
        <v>31.25</v>
      </c>
      <c r="I538" s="47">
        <f>I539</f>
        <v>21.75</v>
      </c>
      <c r="J538" s="48">
        <f>J539</f>
        <v>40.25</v>
      </c>
      <c r="K538" s="88">
        <f>K539</f>
        <v>238.1</v>
      </c>
    </row>
    <row r="539" spans="1:11" ht="25" customHeight="1">
      <c r="A539" s="39"/>
      <c r="B539" s="65"/>
      <c r="C539" s="262" t="s">
        <v>32</v>
      </c>
      <c r="D539" s="262" t="s">
        <v>1425</v>
      </c>
      <c r="E539" s="227">
        <v>8565.8601600000002</v>
      </c>
      <c r="F539" s="238">
        <v>3854.637072</v>
      </c>
      <c r="G539" s="323" t="s">
        <v>19</v>
      </c>
      <c r="H539" s="46">
        <f>H537</f>
        <v>31.25</v>
      </c>
      <c r="I539" s="47">
        <f>I537</f>
        <v>21.75</v>
      </c>
      <c r="J539" s="48">
        <f>J537</f>
        <v>40.25</v>
      </c>
      <c r="K539" s="88">
        <f>K537</f>
        <v>238.1</v>
      </c>
    </row>
    <row r="540" spans="1:11" ht="25" customHeight="1">
      <c r="A540" s="39"/>
      <c r="B540" s="65"/>
      <c r="C540" s="262" t="s">
        <v>34</v>
      </c>
      <c r="D540" s="262" t="s">
        <v>1426</v>
      </c>
      <c r="E540" s="227">
        <v>8565.8601600000002</v>
      </c>
      <c r="F540" s="238">
        <v>3854.637072</v>
      </c>
      <c r="G540" s="323" t="s">
        <v>19</v>
      </c>
      <c r="H540" s="46">
        <f>H533</f>
        <v>31.25</v>
      </c>
      <c r="I540" s="47">
        <f>I533</f>
        <v>21.75</v>
      </c>
      <c r="J540" s="48">
        <f>J533</f>
        <v>40.25</v>
      </c>
      <c r="K540" s="88">
        <f>K533</f>
        <v>238.1</v>
      </c>
    </row>
    <row r="541" spans="1:11" ht="25" customHeight="1">
      <c r="A541" s="39"/>
      <c r="B541" s="65"/>
      <c r="C541" s="298" t="s">
        <v>36</v>
      </c>
      <c r="D541" s="298" t="s">
        <v>1427</v>
      </c>
      <c r="E541" s="227">
        <v>8565.8601600000002</v>
      </c>
      <c r="F541" s="238">
        <v>3854.637072</v>
      </c>
      <c r="G541" s="323" t="s">
        <v>19</v>
      </c>
      <c r="H541" s="46"/>
      <c r="I541" s="47"/>
      <c r="J541" s="48"/>
      <c r="K541" s="88"/>
    </row>
    <row r="542" spans="1:11" ht="25" customHeight="1">
      <c r="A542" s="39"/>
      <c r="B542" s="65"/>
      <c r="C542" s="414" t="s">
        <v>38</v>
      </c>
      <c r="D542" s="414" t="s">
        <v>1428</v>
      </c>
      <c r="E542" s="227">
        <v>8565.8601600000002</v>
      </c>
      <c r="F542" s="238">
        <v>3854.637072</v>
      </c>
      <c r="G542" s="323" t="s">
        <v>19</v>
      </c>
      <c r="H542" s="46"/>
      <c r="I542" s="47"/>
      <c r="J542" s="48"/>
      <c r="K542" s="88"/>
    </row>
    <row r="543" spans="1:11" ht="25" customHeight="1">
      <c r="A543" s="39"/>
      <c r="B543" s="65"/>
      <c r="C543" s="262" t="s">
        <v>40</v>
      </c>
      <c r="D543" s="262" t="s">
        <v>1429</v>
      </c>
      <c r="E543" s="227">
        <v>8565.8601600000002</v>
      </c>
      <c r="F543" s="238">
        <v>3854.637072</v>
      </c>
      <c r="G543" s="323" t="s">
        <v>19</v>
      </c>
      <c r="H543" s="46">
        <f>H538</f>
        <v>31.25</v>
      </c>
      <c r="I543" s="47">
        <f>I538</f>
        <v>21.75</v>
      </c>
      <c r="J543" s="48">
        <f>J538</f>
        <v>40.25</v>
      </c>
      <c r="K543" s="88">
        <f>K538</f>
        <v>238.1</v>
      </c>
    </row>
    <row r="544" spans="1:11" ht="25" customHeight="1">
      <c r="A544" s="39"/>
      <c r="B544" s="65"/>
      <c r="C544" s="262" t="s">
        <v>42</v>
      </c>
      <c r="D544" s="262" t="s">
        <v>1430</v>
      </c>
      <c r="E544" s="227">
        <v>8565.8601600000002</v>
      </c>
      <c r="F544" s="238">
        <v>3854.637072</v>
      </c>
      <c r="G544" s="323" t="s">
        <v>19</v>
      </c>
      <c r="H544" s="46">
        <f>H540</f>
        <v>31.25</v>
      </c>
      <c r="I544" s="47">
        <f>I540</f>
        <v>21.75</v>
      </c>
      <c r="J544" s="48">
        <f>J540</f>
        <v>40.25</v>
      </c>
      <c r="K544" s="88">
        <f>K540</f>
        <v>238.1</v>
      </c>
    </row>
    <row r="545" spans="1:11" ht="25" customHeight="1">
      <c r="A545" s="39"/>
      <c r="B545" s="65"/>
      <c r="C545" s="262" t="s">
        <v>44</v>
      </c>
      <c r="D545" s="262" t="s">
        <v>1431</v>
      </c>
      <c r="E545" s="227">
        <v>8565.8601600000002</v>
      </c>
      <c r="F545" s="238">
        <v>3854.637072</v>
      </c>
      <c r="G545" s="323" t="s">
        <v>19</v>
      </c>
      <c r="H545" s="46" t="e">
        <f>H536</f>
        <v>#REF!</v>
      </c>
      <c r="I545" s="47" t="e">
        <f>I536</f>
        <v>#REF!</v>
      </c>
      <c r="J545" s="48" t="e">
        <f>J536</f>
        <v>#REF!</v>
      </c>
      <c r="K545" s="88" t="e">
        <f>K536</f>
        <v>#REF!</v>
      </c>
    </row>
    <row r="546" spans="1:11" ht="25" customHeight="1">
      <c r="A546" s="39"/>
      <c r="B546" s="65"/>
      <c r="C546" s="263" t="s">
        <v>46</v>
      </c>
      <c r="D546" s="263" t="s">
        <v>1432</v>
      </c>
      <c r="E546" s="227">
        <v>8565.8601600000002</v>
      </c>
      <c r="F546" s="238">
        <v>3854.637072</v>
      </c>
      <c r="G546" s="323" t="s">
        <v>19</v>
      </c>
      <c r="H546" s="46" t="e">
        <f t="shared" ref="H546:K551" si="63">H545</f>
        <v>#REF!</v>
      </c>
      <c r="I546" s="47" t="e">
        <f t="shared" si="63"/>
        <v>#REF!</v>
      </c>
      <c r="J546" s="48" t="e">
        <f t="shared" si="63"/>
        <v>#REF!</v>
      </c>
      <c r="K546" s="88" t="e">
        <f t="shared" si="63"/>
        <v>#REF!</v>
      </c>
    </row>
    <row r="547" spans="1:11" ht="25" customHeight="1">
      <c r="A547" s="39"/>
      <c r="B547" s="65"/>
      <c r="C547" s="263" t="s">
        <v>48</v>
      </c>
      <c r="D547" s="263" t="s">
        <v>1433</v>
      </c>
      <c r="E547" s="227">
        <v>8565.8601600000002</v>
      </c>
      <c r="F547" s="238">
        <v>3854.637072</v>
      </c>
      <c r="G547" s="323" t="s">
        <v>19</v>
      </c>
      <c r="H547" s="46" t="e">
        <f t="shared" si="63"/>
        <v>#REF!</v>
      </c>
      <c r="I547" s="47" t="e">
        <f t="shared" si="63"/>
        <v>#REF!</v>
      </c>
      <c r="J547" s="48" t="e">
        <f t="shared" si="63"/>
        <v>#REF!</v>
      </c>
      <c r="K547" s="88" t="e">
        <f t="shared" si="63"/>
        <v>#REF!</v>
      </c>
    </row>
    <row r="548" spans="1:11" ht="25" customHeight="1">
      <c r="A548" s="39"/>
      <c r="B548" s="65"/>
      <c r="C548" s="263" t="s">
        <v>50</v>
      </c>
      <c r="D548" s="263" t="s">
        <v>1434</v>
      </c>
      <c r="E548" s="227">
        <v>8565.8601600000002</v>
      </c>
      <c r="F548" s="238">
        <v>3854.637072</v>
      </c>
      <c r="G548" s="323" t="s">
        <v>19</v>
      </c>
      <c r="H548" s="46" t="e">
        <f t="shared" si="63"/>
        <v>#REF!</v>
      </c>
      <c r="I548" s="47" t="e">
        <f t="shared" si="63"/>
        <v>#REF!</v>
      </c>
      <c r="J548" s="48" t="e">
        <f t="shared" si="63"/>
        <v>#REF!</v>
      </c>
      <c r="K548" s="88" t="e">
        <f t="shared" si="63"/>
        <v>#REF!</v>
      </c>
    </row>
    <row r="549" spans="1:11" ht="25" customHeight="1">
      <c r="A549" s="39"/>
      <c r="B549" s="65"/>
      <c r="C549" s="263" t="s">
        <v>52</v>
      </c>
      <c r="D549" s="263" t="s">
        <v>1435</v>
      </c>
      <c r="E549" s="227">
        <v>8565.8601600000002</v>
      </c>
      <c r="F549" s="238">
        <v>3854.637072</v>
      </c>
      <c r="G549" s="323" t="s">
        <v>19</v>
      </c>
      <c r="H549" s="46" t="e">
        <f t="shared" si="63"/>
        <v>#REF!</v>
      </c>
      <c r="I549" s="47" t="e">
        <f t="shared" si="63"/>
        <v>#REF!</v>
      </c>
      <c r="J549" s="48" t="e">
        <f t="shared" si="63"/>
        <v>#REF!</v>
      </c>
      <c r="K549" s="88" t="e">
        <f t="shared" si="63"/>
        <v>#REF!</v>
      </c>
    </row>
    <row r="550" spans="1:11" ht="25" customHeight="1">
      <c r="A550" s="39"/>
      <c r="B550" s="65"/>
      <c r="C550" s="263" t="s">
        <v>54</v>
      </c>
      <c r="D550" s="263" t="s">
        <v>1436</v>
      </c>
      <c r="E550" s="227">
        <v>8565.8601600000002</v>
      </c>
      <c r="F550" s="238">
        <v>3854.637072</v>
      </c>
      <c r="G550" s="323" t="s">
        <v>19</v>
      </c>
      <c r="H550" s="46" t="e">
        <f t="shared" si="63"/>
        <v>#REF!</v>
      </c>
      <c r="I550" s="47" t="e">
        <f t="shared" si="63"/>
        <v>#REF!</v>
      </c>
      <c r="J550" s="48" t="e">
        <f t="shared" si="63"/>
        <v>#REF!</v>
      </c>
      <c r="K550" s="88" t="e">
        <f t="shared" si="63"/>
        <v>#REF!</v>
      </c>
    </row>
    <row r="551" spans="1:11" ht="25" customHeight="1">
      <c r="A551" s="39"/>
      <c r="B551" s="65"/>
      <c r="C551" s="263" t="s">
        <v>56</v>
      </c>
      <c r="D551" s="263" t="s">
        <v>1437</v>
      </c>
      <c r="E551" s="227">
        <v>8565.8601600000002</v>
      </c>
      <c r="F551" s="238">
        <v>3854.637072</v>
      </c>
      <c r="G551" s="323" t="s">
        <v>19</v>
      </c>
      <c r="H551" s="46" t="e">
        <f t="shared" si="63"/>
        <v>#REF!</v>
      </c>
      <c r="I551" s="47" t="e">
        <f t="shared" si="63"/>
        <v>#REF!</v>
      </c>
      <c r="J551" s="48" t="e">
        <f t="shared" si="63"/>
        <v>#REF!</v>
      </c>
      <c r="K551" s="88" t="e">
        <f t="shared" si="63"/>
        <v>#REF!</v>
      </c>
    </row>
    <row r="552" spans="1:11" ht="25" customHeight="1" thickBot="1">
      <c r="A552" s="39"/>
      <c r="B552" s="65"/>
      <c r="C552" s="262" t="s">
        <v>58</v>
      </c>
      <c r="D552" s="262" t="s">
        <v>59</v>
      </c>
      <c r="E552" s="227">
        <v>8565.8601600000002</v>
      </c>
      <c r="F552" s="238">
        <v>3854.637072</v>
      </c>
      <c r="G552" s="323" t="s">
        <v>19</v>
      </c>
      <c r="H552" s="85" t="e">
        <f>H551</f>
        <v>#REF!</v>
      </c>
      <c r="I552" s="82" t="e">
        <f>I551</f>
        <v>#REF!</v>
      </c>
      <c r="J552" s="83" t="e">
        <f>J551</f>
        <v>#REF!</v>
      </c>
      <c r="K552" s="89" t="e">
        <f>K551</f>
        <v>#REF!</v>
      </c>
    </row>
    <row r="553" spans="1:11" ht="25" customHeight="1">
      <c r="A553" s="39"/>
      <c r="B553" s="65"/>
      <c r="C553" s="264" t="s">
        <v>60</v>
      </c>
      <c r="D553" s="264" t="s">
        <v>59</v>
      </c>
      <c r="E553" s="266">
        <v>9883.6847999999991</v>
      </c>
      <c r="F553" s="269">
        <v>4447.65816</v>
      </c>
      <c r="G553" s="323" t="s">
        <v>19</v>
      </c>
      <c r="H553" s="46" t="e">
        <f>H545</f>
        <v>#REF!</v>
      </c>
      <c r="I553" s="47" t="e">
        <f>I545</f>
        <v>#REF!</v>
      </c>
      <c r="J553" s="48" t="e">
        <f>J545</f>
        <v>#REF!</v>
      </c>
      <c r="K553" s="88" t="e">
        <f>K545</f>
        <v>#REF!</v>
      </c>
    </row>
    <row r="554" spans="1:11" ht="25" customHeight="1" thickBot="1">
      <c r="A554" s="50"/>
      <c r="B554" s="135"/>
      <c r="C554" s="265" t="s">
        <v>62</v>
      </c>
      <c r="D554" s="265"/>
      <c r="E554" s="268">
        <v>9883.6847999999991</v>
      </c>
      <c r="F554" s="270">
        <v>4447.65816</v>
      </c>
      <c r="G554" s="324" t="s">
        <v>19</v>
      </c>
      <c r="H554" s="85" t="e">
        <f>H553</f>
        <v>#REF!</v>
      </c>
      <c r="I554" s="82" t="e">
        <f>I553</f>
        <v>#REF!</v>
      </c>
      <c r="J554" s="83" t="e">
        <f>J553</f>
        <v>#REF!</v>
      </c>
      <c r="K554" s="89" t="e">
        <f>K553</f>
        <v>#REF!</v>
      </c>
    </row>
    <row r="555" spans="1:11" ht="25" customHeight="1">
      <c r="A555" s="27"/>
      <c r="B555" s="168" t="s">
        <v>1438</v>
      </c>
      <c r="C555" s="260" t="s">
        <v>17</v>
      </c>
      <c r="D555" s="260" t="s">
        <v>1439</v>
      </c>
      <c r="E555" s="194">
        <v>6590.5488000000014</v>
      </c>
      <c r="F555" s="236">
        <v>2965.7469600000009</v>
      </c>
      <c r="G555" s="325" t="s">
        <v>19</v>
      </c>
      <c r="H555" s="30">
        <v>28.5</v>
      </c>
      <c r="I555" s="31">
        <v>27.25</v>
      </c>
      <c r="J555" s="32">
        <v>41.75</v>
      </c>
      <c r="K555" s="87">
        <v>489.5</v>
      </c>
    </row>
    <row r="556" spans="1:11" ht="25" customHeight="1">
      <c r="A556" s="39"/>
      <c r="B556" s="65" t="s">
        <v>20</v>
      </c>
      <c r="C556" s="261" t="s">
        <v>21</v>
      </c>
      <c r="D556" s="261" t="s">
        <v>1440</v>
      </c>
      <c r="E556" s="196">
        <v>7579.1311200000009</v>
      </c>
      <c r="F556" s="237">
        <v>3410.6090040000004</v>
      </c>
      <c r="G556" s="323" t="s">
        <v>19</v>
      </c>
      <c r="H556" s="46">
        <f>H565</f>
        <v>28.5</v>
      </c>
      <c r="I556" s="47">
        <f>I565</f>
        <v>27.25</v>
      </c>
      <c r="J556" s="48">
        <f>J565</f>
        <v>41.75</v>
      </c>
      <c r="K556" s="88">
        <f>K565</f>
        <v>489.5</v>
      </c>
    </row>
    <row r="557" spans="1:11" ht="25" customHeight="1">
      <c r="A557" s="39"/>
      <c r="B557" s="65"/>
      <c r="C557" s="261" t="s">
        <v>23</v>
      </c>
      <c r="D557" s="261" t="s">
        <v>1441</v>
      </c>
      <c r="E557" s="196">
        <v>7579.1311200000009</v>
      </c>
      <c r="F557" s="237">
        <v>3410.6090040000004</v>
      </c>
      <c r="G557" s="323" t="s">
        <v>19</v>
      </c>
      <c r="H557" s="46" t="e">
        <f>#REF!</f>
        <v>#REF!</v>
      </c>
      <c r="I557" s="47" t="e">
        <f>#REF!</f>
        <v>#REF!</v>
      </c>
      <c r="J557" s="48" t="e">
        <f>#REF!</f>
        <v>#REF!</v>
      </c>
      <c r="K557" s="88" t="e">
        <f>#REF!</f>
        <v>#REF!</v>
      </c>
    </row>
    <row r="558" spans="1:11" ht="25" customHeight="1">
      <c r="A558" s="39"/>
      <c r="B558" s="65" t="s">
        <v>1442</v>
      </c>
      <c r="C558" s="405" t="s">
        <v>26</v>
      </c>
      <c r="D558" s="405" t="s">
        <v>1443</v>
      </c>
      <c r="E558" s="196">
        <v>7579.1311200000009</v>
      </c>
      <c r="F558" s="237">
        <v>3410.6090040000004</v>
      </c>
      <c r="G558" s="323" t="s">
        <v>19</v>
      </c>
      <c r="H558" s="46" t="e">
        <f>H557</f>
        <v>#REF!</v>
      </c>
      <c r="I558" s="47" t="e">
        <f>I557</f>
        <v>#REF!</v>
      </c>
      <c r="J558" s="48" t="e">
        <f>J557</f>
        <v>#REF!</v>
      </c>
      <c r="K558" s="88" t="e">
        <f>K557</f>
        <v>#REF!</v>
      </c>
    </row>
    <row r="559" spans="1:11" ht="25" customHeight="1">
      <c r="A559" s="39"/>
      <c r="B559" s="65"/>
      <c r="C559" s="415" t="s">
        <v>28</v>
      </c>
      <c r="D559" s="415" t="s">
        <v>1444</v>
      </c>
      <c r="E559" s="227">
        <v>8567.7134400000014</v>
      </c>
      <c r="F559" s="238">
        <v>3855.4710480000008</v>
      </c>
      <c r="G559" s="323" t="s">
        <v>19</v>
      </c>
      <c r="H559" s="46">
        <f>H566</f>
        <v>28.5</v>
      </c>
      <c r="I559" s="47">
        <f>I566</f>
        <v>27.25</v>
      </c>
      <c r="J559" s="48">
        <f>J566</f>
        <v>41.75</v>
      </c>
      <c r="K559" s="88">
        <f>K566</f>
        <v>489.5</v>
      </c>
    </row>
    <row r="560" spans="1:11" ht="25" customHeight="1">
      <c r="A560" s="39"/>
      <c r="B560" s="65"/>
      <c r="C560" s="262" t="s">
        <v>30</v>
      </c>
      <c r="D560" s="262" t="s">
        <v>1445</v>
      </c>
      <c r="E560" s="227">
        <v>8567.7134400000014</v>
      </c>
      <c r="F560" s="238">
        <v>3855.4710480000008</v>
      </c>
      <c r="G560" s="323" t="s">
        <v>19</v>
      </c>
      <c r="H560" s="46">
        <f>H561</f>
        <v>28.5</v>
      </c>
      <c r="I560" s="47">
        <f>I561</f>
        <v>27.25</v>
      </c>
      <c r="J560" s="48">
        <f>J561</f>
        <v>41.75</v>
      </c>
      <c r="K560" s="88">
        <f>K561</f>
        <v>489.5</v>
      </c>
    </row>
    <row r="561" spans="1:11" ht="25" customHeight="1">
      <c r="A561" s="39"/>
      <c r="B561" s="65"/>
      <c r="C561" s="262" t="s">
        <v>32</v>
      </c>
      <c r="D561" s="262" t="s">
        <v>1446</v>
      </c>
      <c r="E561" s="227">
        <v>8567.7134400000014</v>
      </c>
      <c r="F561" s="238">
        <v>3855.4710480000008</v>
      </c>
      <c r="G561" s="323" t="s">
        <v>19</v>
      </c>
      <c r="H561" s="46">
        <f>H559</f>
        <v>28.5</v>
      </c>
      <c r="I561" s="47">
        <f>I559</f>
        <v>27.25</v>
      </c>
      <c r="J561" s="48">
        <f>J559</f>
        <v>41.75</v>
      </c>
      <c r="K561" s="88">
        <f>K559</f>
        <v>489.5</v>
      </c>
    </row>
    <row r="562" spans="1:11" ht="25" customHeight="1">
      <c r="A562" s="39"/>
      <c r="B562" s="65"/>
      <c r="C562" s="262" t="s">
        <v>34</v>
      </c>
      <c r="D562" s="262" t="s">
        <v>1447</v>
      </c>
      <c r="E562" s="227">
        <v>8567.7134400000014</v>
      </c>
      <c r="F562" s="238">
        <v>3855.4710480000008</v>
      </c>
      <c r="G562" s="323" t="s">
        <v>19</v>
      </c>
      <c r="H562" s="46">
        <f>H555</f>
        <v>28.5</v>
      </c>
      <c r="I562" s="47">
        <f>I555</f>
        <v>27.25</v>
      </c>
      <c r="J562" s="48">
        <f>J555</f>
        <v>41.75</v>
      </c>
      <c r="K562" s="88">
        <f>K555</f>
        <v>489.5</v>
      </c>
    </row>
    <row r="563" spans="1:11" ht="25" customHeight="1">
      <c r="A563" s="39"/>
      <c r="B563" s="65"/>
      <c r="C563" s="298" t="s">
        <v>36</v>
      </c>
      <c r="D563" s="298" t="s">
        <v>1448</v>
      </c>
      <c r="E563" s="227">
        <v>8567.7134400000014</v>
      </c>
      <c r="F563" s="238">
        <v>3855.4710480000008</v>
      </c>
      <c r="G563" s="323" t="s">
        <v>19</v>
      </c>
      <c r="H563" s="46"/>
      <c r="I563" s="47"/>
      <c r="J563" s="48"/>
      <c r="K563" s="88"/>
    </row>
    <row r="564" spans="1:11" ht="25" customHeight="1">
      <c r="A564" s="39"/>
      <c r="B564" s="65"/>
      <c r="C564" s="414" t="s">
        <v>38</v>
      </c>
      <c r="D564" s="414" t="s">
        <v>1449</v>
      </c>
      <c r="E564" s="227">
        <v>8567.7134400000014</v>
      </c>
      <c r="F564" s="238">
        <v>3855.4710480000008</v>
      </c>
      <c r="G564" s="323" t="s">
        <v>19</v>
      </c>
      <c r="H564" s="46"/>
      <c r="I564" s="47"/>
      <c r="J564" s="48"/>
      <c r="K564" s="88"/>
    </row>
    <row r="565" spans="1:11" ht="25" customHeight="1">
      <c r="A565" s="39"/>
      <c r="B565" s="65"/>
      <c r="C565" s="262" t="s">
        <v>40</v>
      </c>
      <c r="D565" s="262" t="s">
        <v>1450</v>
      </c>
      <c r="E565" s="227">
        <v>8567.7134400000014</v>
      </c>
      <c r="F565" s="238">
        <v>3855.4710480000008</v>
      </c>
      <c r="G565" s="323" t="s">
        <v>19</v>
      </c>
      <c r="H565" s="46">
        <f>H560</f>
        <v>28.5</v>
      </c>
      <c r="I565" s="47">
        <f>I560</f>
        <v>27.25</v>
      </c>
      <c r="J565" s="48">
        <f>J560</f>
        <v>41.75</v>
      </c>
      <c r="K565" s="88">
        <f>K560</f>
        <v>489.5</v>
      </c>
    </row>
    <row r="566" spans="1:11" ht="25" customHeight="1">
      <c r="A566" s="39"/>
      <c r="B566" s="65"/>
      <c r="C566" s="262" t="s">
        <v>42</v>
      </c>
      <c r="D566" s="262" t="s">
        <v>1451</v>
      </c>
      <c r="E566" s="227">
        <v>8567.7134400000014</v>
      </c>
      <c r="F566" s="238">
        <v>3855.4710480000008</v>
      </c>
      <c r="G566" s="323" t="s">
        <v>19</v>
      </c>
      <c r="H566" s="46">
        <f>H562</f>
        <v>28.5</v>
      </c>
      <c r="I566" s="47">
        <f>I562</f>
        <v>27.25</v>
      </c>
      <c r="J566" s="48">
        <f>J562</f>
        <v>41.75</v>
      </c>
      <c r="K566" s="88">
        <f>K562</f>
        <v>489.5</v>
      </c>
    </row>
    <row r="567" spans="1:11" ht="25" customHeight="1">
      <c r="A567" s="39"/>
      <c r="B567" s="65"/>
      <c r="C567" s="262" t="s">
        <v>44</v>
      </c>
      <c r="D567" s="262" t="s">
        <v>1452</v>
      </c>
      <c r="E567" s="227">
        <v>8567.7134400000014</v>
      </c>
      <c r="F567" s="238">
        <v>3855.4710480000008</v>
      </c>
      <c r="G567" s="323" t="s">
        <v>19</v>
      </c>
      <c r="H567" s="46" t="e">
        <f>H558</f>
        <v>#REF!</v>
      </c>
      <c r="I567" s="47" t="e">
        <f>I558</f>
        <v>#REF!</v>
      </c>
      <c r="J567" s="48" t="e">
        <f>J558</f>
        <v>#REF!</v>
      </c>
      <c r="K567" s="88" t="e">
        <f>K558</f>
        <v>#REF!</v>
      </c>
    </row>
    <row r="568" spans="1:11" ht="25" customHeight="1">
      <c r="A568" s="39"/>
      <c r="B568" s="65"/>
      <c r="C568" s="263" t="s">
        <v>46</v>
      </c>
      <c r="D568" s="263" t="s">
        <v>1453</v>
      </c>
      <c r="E568" s="227">
        <v>8567.7134400000014</v>
      </c>
      <c r="F568" s="238">
        <v>3855.4710480000008</v>
      </c>
      <c r="G568" s="323" t="s">
        <v>19</v>
      </c>
      <c r="H568" s="46" t="e">
        <f t="shared" ref="H568:K573" si="64">H567</f>
        <v>#REF!</v>
      </c>
      <c r="I568" s="47" t="e">
        <f t="shared" si="64"/>
        <v>#REF!</v>
      </c>
      <c r="J568" s="48" t="e">
        <f t="shared" si="64"/>
        <v>#REF!</v>
      </c>
      <c r="K568" s="88" t="e">
        <f t="shared" si="64"/>
        <v>#REF!</v>
      </c>
    </row>
    <row r="569" spans="1:11" ht="25" customHeight="1">
      <c r="A569" s="39"/>
      <c r="B569" s="65"/>
      <c r="C569" s="263" t="s">
        <v>48</v>
      </c>
      <c r="D569" s="263" t="s">
        <v>1454</v>
      </c>
      <c r="E569" s="227">
        <v>8567.7134400000014</v>
      </c>
      <c r="F569" s="238">
        <v>3855.4710480000008</v>
      </c>
      <c r="G569" s="323" t="s">
        <v>19</v>
      </c>
      <c r="H569" s="46" t="e">
        <f t="shared" si="64"/>
        <v>#REF!</v>
      </c>
      <c r="I569" s="47" t="e">
        <f t="shared" si="64"/>
        <v>#REF!</v>
      </c>
      <c r="J569" s="48" t="e">
        <f t="shared" si="64"/>
        <v>#REF!</v>
      </c>
      <c r="K569" s="88" t="e">
        <f t="shared" si="64"/>
        <v>#REF!</v>
      </c>
    </row>
    <row r="570" spans="1:11" ht="25" customHeight="1">
      <c r="A570" s="39"/>
      <c r="B570" s="65"/>
      <c r="C570" s="263" t="s">
        <v>50</v>
      </c>
      <c r="D570" s="263" t="s">
        <v>1455</v>
      </c>
      <c r="E570" s="227">
        <v>8567.7134400000014</v>
      </c>
      <c r="F570" s="238">
        <v>3855.4710480000008</v>
      </c>
      <c r="G570" s="323" t="s">
        <v>19</v>
      </c>
      <c r="H570" s="46" t="e">
        <f t="shared" si="64"/>
        <v>#REF!</v>
      </c>
      <c r="I570" s="47" t="e">
        <f t="shared" si="64"/>
        <v>#REF!</v>
      </c>
      <c r="J570" s="48" t="e">
        <f t="shared" si="64"/>
        <v>#REF!</v>
      </c>
      <c r="K570" s="88" t="e">
        <f t="shared" si="64"/>
        <v>#REF!</v>
      </c>
    </row>
    <row r="571" spans="1:11" ht="25" customHeight="1">
      <c r="A571" s="39"/>
      <c r="B571" s="65"/>
      <c r="C571" s="263" t="s">
        <v>52</v>
      </c>
      <c r="D571" s="263" t="s">
        <v>1456</v>
      </c>
      <c r="E571" s="227">
        <v>8567.7134400000014</v>
      </c>
      <c r="F571" s="238">
        <v>3855.4710480000008</v>
      </c>
      <c r="G571" s="323" t="s">
        <v>19</v>
      </c>
      <c r="H571" s="46" t="e">
        <f t="shared" si="64"/>
        <v>#REF!</v>
      </c>
      <c r="I571" s="47" t="e">
        <f t="shared" si="64"/>
        <v>#REF!</v>
      </c>
      <c r="J571" s="48" t="e">
        <f t="shared" si="64"/>
        <v>#REF!</v>
      </c>
      <c r="K571" s="88" t="e">
        <f t="shared" si="64"/>
        <v>#REF!</v>
      </c>
    </row>
    <row r="572" spans="1:11" ht="25" customHeight="1">
      <c r="A572" s="39"/>
      <c r="B572" s="65"/>
      <c r="C572" s="263" t="s">
        <v>54</v>
      </c>
      <c r="D572" s="263" t="s">
        <v>1457</v>
      </c>
      <c r="E572" s="227">
        <v>8567.7134400000014</v>
      </c>
      <c r="F572" s="238">
        <v>3855.4710480000008</v>
      </c>
      <c r="G572" s="323" t="s">
        <v>19</v>
      </c>
      <c r="H572" s="46" t="e">
        <f t="shared" si="64"/>
        <v>#REF!</v>
      </c>
      <c r="I572" s="47" t="e">
        <f t="shared" si="64"/>
        <v>#REF!</v>
      </c>
      <c r="J572" s="48" t="e">
        <f t="shared" si="64"/>
        <v>#REF!</v>
      </c>
      <c r="K572" s="88" t="e">
        <f t="shared" si="64"/>
        <v>#REF!</v>
      </c>
    </row>
    <row r="573" spans="1:11" ht="25" customHeight="1">
      <c r="A573" s="39"/>
      <c r="B573" s="65"/>
      <c r="C573" s="263" t="s">
        <v>56</v>
      </c>
      <c r="D573" s="263" t="s">
        <v>1458</v>
      </c>
      <c r="E573" s="227">
        <v>8567.7134400000014</v>
      </c>
      <c r="F573" s="238">
        <v>3855.4710480000008</v>
      </c>
      <c r="G573" s="323" t="s">
        <v>19</v>
      </c>
      <c r="H573" s="46" t="e">
        <f t="shared" si="64"/>
        <v>#REF!</v>
      </c>
      <c r="I573" s="47" t="e">
        <f t="shared" si="64"/>
        <v>#REF!</v>
      </c>
      <c r="J573" s="48" t="e">
        <f t="shared" si="64"/>
        <v>#REF!</v>
      </c>
      <c r="K573" s="88" t="e">
        <f t="shared" si="64"/>
        <v>#REF!</v>
      </c>
    </row>
    <row r="574" spans="1:11" ht="25" customHeight="1">
      <c r="A574" s="39"/>
      <c r="B574" s="65"/>
      <c r="C574" s="262" t="s">
        <v>58</v>
      </c>
      <c r="D574" s="262" t="s">
        <v>59</v>
      </c>
      <c r="E574" s="227">
        <v>8567.7134400000014</v>
      </c>
      <c r="F574" s="238">
        <v>3855.4710480000008</v>
      </c>
      <c r="G574" s="323" t="s">
        <v>19</v>
      </c>
      <c r="H574" s="101"/>
      <c r="I574" s="78"/>
      <c r="J574" s="79"/>
      <c r="K574" s="102"/>
    </row>
    <row r="575" spans="1:11" ht="25" customHeight="1">
      <c r="A575" s="39"/>
      <c r="B575" s="65"/>
      <c r="C575" s="264" t="s">
        <v>60</v>
      </c>
      <c r="D575" s="264" t="s">
        <v>59</v>
      </c>
      <c r="E575" s="266">
        <v>9885.8232000000025</v>
      </c>
      <c r="F575" s="269">
        <v>4448.6204400000015</v>
      </c>
      <c r="G575" s="323" t="s">
        <v>19</v>
      </c>
      <c r="H575" s="46" t="e">
        <f>H567</f>
        <v>#REF!</v>
      </c>
      <c r="I575" s="47" t="e">
        <f>I567</f>
        <v>#REF!</v>
      </c>
      <c r="J575" s="48" t="e">
        <f>J567</f>
        <v>#REF!</v>
      </c>
      <c r="K575" s="88" t="e">
        <f>K567</f>
        <v>#REF!</v>
      </c>
    </row>
    <row r="576" spans="1:11" ht="25" customHeight="1" thickBot="1">
      <c r="A576" s="50"/>
      <c r="B576" s="135"/>
      <c r="C576" s="265" t="s">
        <v>62</v>
      </c>
      <c r="D576" s="265"/>
      <c r="E576" s="268">
        <v>9885.8232000000025</v>
      </c>
      <c r="F576" s="270">
        <v>4448.6204400000015</v>
      </c>
      <c r="G576" s="324" t="s">
        <v>19</v>
      </c>
      <c r="H576" s="85" t="e">
        <f>H575</f>
        <v>#REF!</v>
      </c>
      <c r="I576" s="82" t="e">
        <f>I575</f>
        <v>#REF!</v>
      </c>
      <c r="J576" s="83" t="e">
        <f>J575</f>
        <v>#REF!</v>
      </c>
      <c r="K576" s="89" t="e">
        <f>K575</f>
        <v>#REF!</v>
      </c>
    </row>
    <row r="577" spans="1:11" ht="25" customHeight="1">
      <c r="A577" s="27"/>
      <c r="B577" s="168" t="s">
        <v>1459</v>
      </c>
      <c r="C577" s="260" t="s">
        <v>17</v>
      </c>
      <c r="D577" s="260" t="s">
        <v>1460</v>
      </c>
      <c r="E577" s="194">
        <v>6727.4064000000017</v>
      </c>
      <c r="F577" s="236">
        <v>3027.3328800000008</v>
      </c>
      <c r="G577" s="325" t="s">
        <v>19</v>
      </c>
      <c r="H577" s="30">
        <v>38.25</v>
      </c>
      <c r="I577" s="31">
        <v>28.75</v>
      </c>
      <c r="J577" s="32">
        <v>41.5</v>
      </c>
      <c r="K577" s="87">
        <v>465.3</v>
      </c>
    </row>
    <row r="578" spans="1:11" ht="25" customHeight="1">
      <c r="A578" s="39"/>
      <c r="B578" s="65" t="s">
        <v>20</v>
      </c>
      <c r="C578" s="261" t="s">
        <v>21</v>
      </c>
      <c r="D578" s="261" t="s">
        <v>1461</v>
      </c>
      <c r="E578" s="196">
        <v>7736.5173600000016</v>
      </c>
      <c r="F578" s="237">
        <v>3481.4328120000009</v>
      </c>
      <c r="G578" s="323" t="s">
        <v>19</v>
      </c>
      <c r="H578" s="46">
        <f>H587</f>
        <v>38.25</v>
      </c>
      <c r="I578" s="47">
        <f>I587</f>
        <v>28.75</v>
      </c>
      <c r="J578" s="48">
        <f>J587</f>
        <v>41.5</v>
      </c>
      <c r="K578" s="88">
        <f>K587</f>
        <v>465.3</v>
      </c>
    </row>
    <row r="579" spans="1:11" ht="25" customHeight="1">
      <c r="A579" s="39"/>
      <c r="B579" s="65"/>
      <c r="C579" s="261" t="s">
        <v>23</v>
      </c>
      <c r="D579" s="261" t="s">
        <v>1462</v>
      </c>
      <c r="E579" s="196">
        <v>7736.5173600000016</v>
      </c>
      <c r="F579" s="237">
        <v>3481.4328120000009</v>
      </c>
      <c r="G579" s="323" t="s">
        <v>19</v>
      </c>
      <c r="H579" s="46" t="e">
        <f>#REF!</f>
        <v>#REF!</v>
      </c>
      <c r="I579" s="47" t="e">
        <f>#REF!</f>
        <v>#REF!</v>
      </c>
      <c r="J579" s="48" t="e">
        <f>#REF!</f>
        <v>#REF!</v>
      </c>
      <c r="K579" s="88" t="e">
        <f>#REF!</f>
        <v>#REF!</v>
      </c>
    </row>
    <row r="580" spans="1:11" ht="25" customHeight="1">
      <c r="A580" s="39"/>
      <c r="B580" s="65" t="s">
        <v>1463</v>
      </c>
      <c r="C580" s="405" t="s">
        <v>26</v>
      </c>
      <c r="D580" s="405" t="s">
        <v>1464</v>
      </c>
      <c r="E580" s="196">
        <v>7736.5173600000016</v>
      </c>
      <c r="F580" s="237">
        <v>3481.4328120000009</v>
      </c>
      <c r="G580" s="323" t="s">
        <v>19</v>
      </c>
      <c r="H580" s="46" t="e">
        <f>H579</f>
        <v>#REF!</v>
      </c>
      <c r="I580" s="47" t="e">
        <f>I579</f>
        <v>#REF!</v>
      </c>
      <c r="J580" s="48" t="e">
        <f>J579</f>
        <v>#REF!</v>
      </c>
      <c r="K580" s="88" t="e">
        <f>K579</f>
        <v>#REF!</v>
      </c>
    </row>
    <row r="581" spans="1:11" ht="25" customHeight="1">
      <c r="A581" s="39"/>
      <c r="B581" s="65"/>
      <c r="C581" s="415" t="s">
        <v>28</v>
      </c>
      <c r="D581" s="415" t="s">
        <v>1465</v>
      </c>
      <c r="E581" s="227">
        <v>8745.6283200000016</v>
      </c>
      <c r="F581" s="238">
        <v>3935.532744000001</v>
      </c>
      <c r="G581" s="323" t="s">
        <v>19</v>
      </c>
      <c r="H581" s="46">
        <f>H588</f>
        <v>38.25</v>
      </c>
      <c r="I581" s="47">
        <f>I588</f>
        <v>28.75</v>
      </c>
      <c r="J581" s="48">
        <f>J588</f>
        <v>41.5</v>
      </c>
      <c r="K581" s="88">
        <f>K588</f>
        <v>465.3</v>
      </c>
    </row>
    <row r="582" spans="1:11" ht="25" customHeight="1">
      <c r="A582" s="39"/>
      <c r="B582" s="65"/>
      <c r="C582" s="262" t="s">
        <v>30</v>
      </c>
      <c r="D582" s="262" t="s">
        <v>1466</v>
      </c>
      <c r="E582" s="227">
        <v>8745.6283200000016</v>
      </c>
      <c r="F582" s="238">
        <v>3935.532744000001</v>
      </c>
      <c r="G582" s="323" t="s">
        <v>19</v>
      </c>
      <c r="H582" s="46">
        <f>H583</f>
        <v>38.25</v>
      </c>
      <c r="I582" s="47">
        <f>I583</f>
        <v>28.75</v>
      </c>
      <c r="J582" s="48">
        <f>J583</f>
        <v>41.5</v>
      </c>
      <c r="K582" s="88">
        <f>K583</f>
        <v>465.3</v>
      </c>
    </row>
    <row r="583" spans="1:11" ht="25" customHeight="1">
      <c r="A583" s="39"/>
      <c r="B583" s="65"/>
      <c r="C583" s="262" t="s">
        <v>32</v>
      </c>
      <c r="D583" s="262" t="s">
        <v>1467</v>
      </c>
      <c r="E583" s="227">
        <v>8745.6283200000016</v>
      </c>
      <c r="F583" s="238">
        <v>3935.532744000001</v>
      </c>
      <c r="G583" s="323" t="s">
        <v>19</v>
      </c>
      <c r="H583" s="46">
        <f>H581</f>
        <v>38.25</v>
      </c>
      <c r="I583" s="47">
        <f>I581</f>
        <v>28.75</v>
      </c>
      <c r="J583" s="48">
        <f>J581</f>
        <v>41.5</v>
      </c>
      <c r="K583" s="88">
        <f>K581</f>
        <v>465.3</v>
      </c>
    </row>
    <row r="584" spans="1:11" ht="25" customHeight="1">
      <c r="A584" s="39"/>
      <c r="B584" s="65"/>
      <c r="C584" s="262" t="s">
        <v>34</v>
      </c>
      <c r="D584" s="262" t="s">
        <v>1468</v>
      </c>
      <c r="E584" s="227">
        <v>8745.6283200000016</v>
      </c>
      <c r="F584" s="238">
        <v>3935.532744000001</v>
      </c>
      <c r="G584" s="323" t="s">
        <v>19</v>
      </c>
      <c r="H584" s="46">
        <f>H577</f>
        <v>38.25</v>
      </c>
      <c r="I584" s="47">
        <f>I577</f>
        <v>28.75</v>
      </c>
      <c r="J584" s="48">
        <f>J577</f>
        <v>41.5</v>
      </c>
      <c r="K584" s="88">
        <f>K577</f>
        <v>465.3</v>
      </c>
    </row>
    <row r="585" spans="1:11" ht="25" customHeight="1">
      <c r="A585" s="39"/>
      <c r="B585" s="65"/>
      <c r="C585" s="298" t="s">
        <v>36</v>
      </c>
      <c r="D585" s="298" t="s">
        <v>1469</v>
      </c>
      <c r="E585" s="227">
        <v>8745.6283200000016</v>
      </c>
      <c r="F585" s="238">
        <v>3935.532744000001</v>
      </c>
      <c r="G585" s="323" t="s">
        <v>19</v>
      </c>
      <c r="H585" s="46"/>
      <c r="I585" s="47"/>
      <c r="J585" s="48"/>
      <c r="K585" s="88"/>
    </row>
    <row r="586" spans="1:11" ht="25" customHeight="1">
      <c r="A586" s="39"/>
      <c r="B586" s="65"/>
      <c r="C586" s="414" t="s">
        <v>38</v>
      </c>
      <c r="D586" s="414" t="s">
        <v>1470</v>
      </c>
      <c r="E586" s="227">
        <v>8745.6283200000016</v>
      </c>
      <c r="F586" s="238">
        <v>3935.532744000001</v>
      </c>
      <c r="G586" s="323" t="s">
        <v>19</v>
      </c>
      <c r="H586" s="46"/>
      <c r="I586" s="47"/>
      <c r="J586" s="48"/>
      <c r="K586" s="88"/>
    </row>
    <row r="587" spans="1:11" ht="25" customHeight="1">
      <c r="A587" s="39"/>
      <c r="B587" s="65"/>
      <c r="C587" s="262" t="s">
        <v>40</v>
      </c>
      <c r="D587" s="262" t="s">
        <v>1471</v>
      </c>
      <c r="E587" s="227">
        <v>8745.6283200000016</v>
      </c>
      <c r="F587" s="238">
        <v>3935.532744000001</v>
      </c>
      <c r="G587" s="323" t="s">
        <v>19</v>
      </c>
      <c r="H587" s="46">
        <f>H582</f>
        <v>38.25</v>
      </c>
      <c r="I587" s="47">
        <f>I582</f>
        <v>28.75</v>
      </c>
      <c r="J587" s="48">
        <f>J582</f>
        <v>41.5</v>
      </c>
      <c r="K587" s="88">
        <f>K582</f>
        <v>465.3</v>
      </c>
    </row>
    <row r="588" spans="1:11" ht="25" customHeight="1">
      <c r="A588" s="39"/>
      <c r="B588" s="65"/>
      <c r="C588" s="262" t="s">
        <v>42</v>
      </c>
      <c r="D588" s="262" t="s">
        <v>1472</v>
      </c>
      <c r="E588" s="227">
        <v>8745.6283200000016</v>
      </c>
      <c r="F588" s="238">
        <v>3935.532744000001</v>
      </c>
      <c r="G588" s="323" t="s">
        <v>19</v>
      </c>
      <c r="H588" s="46">
        <f>H584</f>
        <v>38.25</v>
      </c>
      <c r="I588" s="47">
        <f>I584</f>
        <v>28.75</v>
      </c>
      <c r="J588" s="48">
        <f>J584</f>
        <v>41.5</v>
      </c>
      <c r="K588" s="88">
        <f>K584</f>
        <v>465.3</v>
      </c>
    </row>
    <row r="589" spans="1:11" ht="25" customHeight="1">
      <c r="A589" s="39"/>
      <c r="B589" s="65"/>
      <c r="C589" s="262" t="s">
        <v>44</v>
      </c>
      <c r="D589" s="262" t="s">
        <v>1473</v>
      </c>
      <c r="E589" s="227">
        <v>8745.6283200000016</v>
      </c>
      <c r="F589" s="238">
        <v>3935.532744000001</v>
      </c>
      <c r="G589" s="323" t="s">
        <v>19</v>
      </c>
      <c r="H589" s="46" t="e">
        <f>H580</f>
        <v>#REF!</v>
      </c>
      <c r="I589" s="47" t="e">
        <f>I580</f>
        <v>#REF!</v>
      </c>
      <c r="J589" s="48" t="e">
        <f>J580</f>
        <v>#REF!</v>
      </c>
      <c r="K589" s="88" t="e">
        <f>K580</f>
        <v>#REF!</v>
      </c>
    </row>
    <row r="590" spans="1:11" ht="25" customHeight="1">
      <c r="A590" s="39"/>
      <c r="B590" s="65"/>
      <c r="C590" s="263" t="s">
        <v>46</v>
      </c>
      <c r="D590" s="263" t="s">
        <v>1474</v>
      </c>
      <c r="E590" s="227">
        <v>8745.6283200000016</v>
      </c>
      <c r="F590" s="238">
        <v>3935.532744000001</v>
      </c>
      <c r="G590" s="323" t="s">
        <v>19</v>
      </c>
      <c r="H590" s="46" t="e">
        <f t="shared" ref="H590:K595" si="65">H589</f>
        <v>#REF!</v>
      </c>
      <c r="I590" s="47" t="e">
        <f t="shared" si="65"/>
        <v>#REF!</v>
      </c>
      <c r="J590" s="48" t="e">
        <f t="shared" si="65"/>
        <v>#REF!</v>
      </c>
      <c r="K590" s="88" t="e">
        <f t="shared" si="65"/>
        <v>#REF!</v>
      </c>
    </row>
    <row r="591" spans="1:11" ht="25" customHeight="1">
      <c r="A591" s="39"/>
      <c r="B591" s="65"/>
      <c r="C591" s="263" t="s">
        <v>48</v>
      </c>
      <c r="D591" s="263" t="s">
        <v>1475</v>
      </c>
      <c r="E591" s="227">
        <v>8745.6283200000016</v>
      </c>
      <c r="F591" s="238">
        <v>3935.532744000001</v>
      </c>
      <c r="G591" s="323" t="s">
        <v>19</v>
      </c>
      <c r="H591" s="46" t="e">
        <f t="shared" si="65"/>
        <v>#REF!</v>
      </c>
      <c r="I591" s="47" t="e">
        <f t="shared" si="65"/>
        <v>#REF!</v>
      </c>
      <c r="J591" s="48" t="e">
        <f t="shared" si="65"/>
        <v>#REF!</v>
      </c>
      <c r="K591" s="88" t="e">
        <f t="shared" si="65"/>
        <v>#REF!</v>
      </c>
    </row>
    <row r="592" spans="1:11" ht="25" customHeight="1">
      <c r="A592" s="39"/>
      <c r="B592" s="65"/>
      <c r="C592" s="263" t="s">
        <v>50</v>
      </c>
      <c r="D592" s="263" t="s">
        <v>1476</v>
      </c>
      <c r="E592" s="227">
        <v>8745.6283200000016</v>
      </c>
      <c r="F592" s="238">
        <v>3935.532744000001</v>
      </c>
      <c r="G592" s="323" t="s">
        <v>19</v>
      </c>
      <c r="H592" s="46" t="e">
        <f t="shared" si="65"/>
        <v>#REF!</v>
      </c>
      <c r="I592" s="47" t="e">
        <f t="shared" si="65"/>
        <v>#REF!</v>
      </c>
      <c r="J592" s="48" t="e">
        <f t="shared" si="65"/>
        <v>#REF!</v>
      </c>
      <c r="K592" s="88" t="e">
        <f t="shared" si="65"/>
        <v>#REF!</v>
      </c>
    </row>
    <row r="593" spans="1:11" ht="25" customHeight="1">
      <c r="A593" s="39"/>
      <c r="B593" s="65"/>
      <c r="C593" s="263" t="s">
        <v>52</v>
      </c>
      <c r="D593" s="263" t="s">
        <v>1477</v>
      </c>
      <c r="E593" s="227">
        <v>8745.6283200000016</v>
      </c>
      <c r="F593" s="238">
        <v>3935.532744000001</v>
      </c>
      <c r="G593" s="323" t="s">
        <v>19</v>
      </c>
      <c r="H593" s="46" t="e">
        <f t="shared" si="65"/>
        <v>#REF!</v>
      </c>
      <c r="I593" s="47" t="e">
        <f t="shared" si="65"/>
        <v>#REF!</v>
      </c>
      <c r="J593" s="48" t="e">
        <f t="shared" si="65"/>
        <v>#REF!</v>
      </c>
      <c r="K593" s="88" t="e">
        <f t="shared" si="65"/>
        <v>#REF!</v>
      </c>
    </row>
    <row r="594" spans="1:11" ht="25" customHeight="1">
      <c r="A594" s="39"/>
      <c r="B594" s="65"/>
      <c r="C594" s="263" t="s">
        <v>54</v>
      </c>
      <c r="D594" s="263" t="s">
        <v>1478</v>
      </c>
      <c r="E594" s="227">
        <v>8745.6283200000016</v>
      </c>
      <c r="F594" s="238">
        <v>3935.532744000001</v>
      </c>
      <c r="G594" s="323" t="s">
        <v>19</v>
      </c>
      <c r="H594" s="46" t="e">
        <f t="shared" si="65"/>
        <v>#REF!</v>
      </c>
      <c r="I594" s="47" t="e">
        <f t="shared" si="65"/>
        <v>#REF!</v>
      </c>
      <c r="J594" s="48" t="e">
        <f t="shared" si="65"/>
        <v>#REF!</v>
      </c>
      <c r="K594" s="88" t="e">
        <f t="shared" si="65"/>
        <v>#REF!</v>
      </c>
    </row>
    <row r="595" spans="1:11" ht="25" customHeight="1">
      <c r="A595" s="39"/>
      <c r="B595" s="65"/>
      <c r="C595" s="263" t="s">
        <v>56</v>
      </c>
      <c r="D595" s="263" t="s">
        <v>1479</v>
      </c>
      <c r="E595" s="227">
        <v>8745.6283200000016</v>
      </c>
      <c r="F595" s="238">
        <v>3935.532744000001</v>
      </c>
      <c r="G595" s="323" t="s">
        <v>19</v>
      </c>
      <c r="H595" s="46" t="e">
        <f t="shared" si="65"/>
        <v>#REF!</v>
      </c>
      <c r="I595" s="47" t="e">
        <f t="shared" si="65"/>
        <v>#REF!</v>
      </c>
      <c r="J595" s="48" t="e">
        <f t="shared" si="65"/>
        <v>#REF!</v>
      </c>
      <c r="K595" s="88" t="e">
        <f t="shared" si="65"/>
        <v>#REF!</v>
      </c>
    </row>
    <row r="596" spans="1:11" ht="25" customHeight="1">
      <c r="A596" s="39"/>
      <c r="B596" s="65"/>
      <c r="C596" s="262" t="s">
        <v>58</v>
      </c>
      <c r="D596" s="262" t="s">
        <v>59</v>
      </c>
      <c r="E596" s="227">
        <v>8745.6283200000016</v>
      </c>
      <c r="F596" s="238">
        <v>3935.532744000001</v>
      </c>
      <c r="G596" s="323" t="s">
        <v>19</v>
      </c>
      <c r="H596" s="101"/>
      <c r="I596" s="78"/>
      <c r="J596" s="79"/>
      <c r="K596" s="102"/>
    </row>
    <row r="597" spans="1:11" ht="25" customHeight="1">
      <c r="A597" s="39"/>
      <c r="B597" s="65"/>
      <c r="C597" s="264" t="s">
        <v>60</v>
      </c>
      <c r="D597" s="264" t="s">
        <v>59</v>
      </c>
      <c r="E597" s="266">
        <v>10091.109600000003</v>
      </c>
      <c r="F597" s="269">
        <v>4540.9993200000017</v>
      </c>
      <c r="G597" s="323" t="s">
        <v>19</v>
      </c>
      <c r="H597" s="46" t="e">
        <f>H589</f>
        <v>#REF!</v>
      </c>
      <c r="I597" s="47" t="e">
        <f>I589</f>
        <v>#REF!</v>
      </c>
      <c r="J597" s="48" t="e">
        <f>J589</f>
        <v>#REF!</v>
      </c>
      <c r="K597" s="88" t="e">
        <f>K589</f>
        <v>#REF!</v>
      </c>
    </row>
    <row r="598" spans="1:11" ht="25" customHeight="1" thickBot="1">
      <c r="A598" s="50"/>
      <c r="B598" s="135"/>
      <c r="C598" s="265" t="s">
        <v>62</v>
      </c>
      <c r="D598" s="265"/>
      <c r="E598" s="268">
        <v>10091.109600000003</v>
      </c>
      <c r="F598" s="270">
        <v>4540.9993200000017</v>
      </c>
      <c r="G598" s="324" t="s">
        <v>19</v>
      </c>
      <c r="H598" s="85" t="e">
        <f>H597</f>
        <v>#REF!</v>
      </c>
      <c r="I598" s="82" t="e">
        <f>I597</f>
        <v>#REF!</v>
      </c>
      <c r="J598" s="83" t="e">
        <f>J597</f>
        <v>#REF!</v>
      </c>
      <c r="K598" s="89" t="e">
        <f>K597</f>
        <v>#REF!</v>
      </c>
    </row>
    <row r="599" spans="1:11" ht="25" customHeight="1">
      <c r="A599" s="27"/>
      <c r="B599" s="168" t="s">
        <v>1480</v>
      </c>
      <c r="C599" s="260" t="s">
        <v>17</v>
      </c>
      <c r="D599" s="260" t="s">
        <v>1481</v>
      </c>
      <c r="E599" s="194">
        <v>5749.4448000000011</v>
      </c>
      <c r="F599" s="236">
        <v>2587.2501600000005</v>
      </c>
      <c r="G599" s="325" t="s">
        <v>19</v>
      </c>
      <c r="H599" s="30">
        <v>25.75</v>
      </c>
      <c r="I599" s="31">
        <v>25.75</v>
      </c>
      <c r="J599" s="32">
        <v>40.25</v>
      </c>
      <c r="K599" s="87">
        <v>436.6</v>
      </c>
    </row>
    <row r="600" spans="1:11" ht="25" customHeight="1">
      <c r="A600" s="39"/>
      <c r="B600" s="65" t="s">
        <v>20</v>
      </c>
      <c r="C600" s="261" t="s">
        <v>21</v>
      </c>
      <c r="D600" s="261" t="s">
        <v>1482</v>
      </c>
      <c r="E600" s="196">
        <v>6611.8615200000004</v>
      </c>
      <c r="F600" s="237">
        <v>2975.3376840000001</v>
      </c>
      <c r="G600" s="323" t="s">
        <v>19</v>
      </c>
      <c r="H600" s="46">
        <f>H609</f>
        <v>25.75</v>
      </c>
      <c r="I600" s="47">
        <f>I609</f>
        <v>25.75</v>
      </c>
      <c r="J600" s="48">
        <f>J609</f>
        <v>40.25</v>
      </c>
      <c r="K600" s="88">
        <f>K609</f>
        <v>436.6</v>
      </c>
    </row>
    <row r="601" spans="1:11" ht="25" customHeight="1">
      <c r="A601" s="39"/>
      <c r="B601" s="65"/>
      <c r="C601" s="261" t="s">
        <v>23</v>
      </c>
      <c r="D601" s="261" t="s">
        <v>1483</v>
      </c>
      <c r="E601" s="196">
        <v>6611.8615200000004</v>
      </c>
      <c r="F601" s="237">
        <v>2975.3376840000001</v>
      </c>
      <c r="G601" s="323" t="s">
        <v>19</v>
      </c>
      <c r="H601" s="46" t="e">
        <f>#REF!</f>
        <v>#REF!</v>
      </c>
      <c r="I601" s="47" t="e">
        <f>#REF!</f>
        <v>#REF!</v>
      </c>
      <c r="J601" s="48" t="e">
        <f>#REF!</f>
        <v>#REF!</v>
      </c>
      <c r="K601" s="88" t="e">
        <f>#REF!</f>
        <v>#REF!</v>
      </c>
    </row>
    <row r="602" spans="1:11" ht="25" customHeight="1">
      <c r="A602" s="39"/>
      <c r="B602" s="65" t="s">
        <v>1360</v>
      </c>
      <c r="C602" s="405" t="s">
        <v>26</v>
      </c>
      <c r="D602" s="405" t="s">
        <v>1484</v>
      </c>
      <c r="E602" s="196">
        <v>6611.8615200000004</v>
      </c>
      <c r="F602" s="237">
        <v>2975.3376840000001</v>
      </c>
      <c r="G602" s="323" t="s">
        <v>19</v>
      </c>
      <c r="H602" s="46" t="e">
        <f>H601</f>
        <v>#REF!</v>
      </c>
      <c r="I602" s="47" t="e">
        <f>I601</f>
        <v>#REF!</v>
      </c>
      <c r="J602" s="48" t="e">
        <f>J601</f>
        <v>#REF!</v>
      </c>
      <c r="K602" s="88" t="e">
        <f>K601</f>
        <v>#REF!</v>
      </c>
    </row>
    <row r="603" spans="1:11" ht="25" customHeight="1">
      <c r="A603" s="39"/>
      <c r="B603" s="65"/>
      <c r="C603" s="415" t="s">
        <v>28</v>
      </c>
      <c r="D603" s="415" t="s">
        <v>1485</v>
      </c>
      <c r="E603" s="227">
        <v>7474.2782400000015</v>
      </c>
      <c r="F603" s="238">
        <v>3363.4252080000006</v>
      </c>
      <c r="G603" s="323" t="s">
        <v>19</v>
      </c>
      <c r="H603" s="46">
        <f>H610</f>
        <v>25.75</v>
      </c>
      <c r="I603" s="47">
        <f>I610</f>
        <v>25.75</v>
      </c>
      <c r="J603" s="48">
        <f>J610</f>
        <v>40.25</v>
      </c>
      <c r="K603" s="88">
        <f>K610</f>
        <v>436.6</v>
      </c>
    </row>
    <row r="604" spans="1:11" ht="25" customHeight="1">
      <c r="A604" s="39"/>
      <c r="B604" s="65"/>
      <c r="C604" s="262" t="s">
        <v>30</v>
      </c>
      <c r="D604" s="262" t="s">
        <v>1486</v>
      </c>
      <c r="E604" s="227">
        <v>7474.2782400000015</v>
      </c>
      <c r="F604" s="238">
        <v>3363.4252080000006</v>
      </c>
      <c r="G604" s="323" t="s">
        <v>19</v>
      </c>
      <c r="H604" s="46">
        <f>H605</f>
        <v>25.75</v>
      </c>
      <c r="I604" s="47">
        <f>I605</f>
        <v>25.75</v>
      </c>
      <c r="J604" s="48">
        <f>J605</f>
        <v>40.25</v>
      </c>
      <c r="K604" s="88">
        <f>K605</f>
        <v>436.6</v>
      </c>
    </row>
    <row r="605" spans="1:11" ht="25" customHeight="1">
      <c r="A605" s="39"/>
      <c r="B605" s="65"/>
      <c r="C605" s="262" t="s">
        <v>32</v>
      </c>
      <c r="D605" s="262" t="s">
        <v>1487</v>
      </c>
      <c r="E605" s="227">
        <v>7474.2782400000015</v>
      </c>
      <c r="F605" s="238">
        <v>3363.4252080000006</v>
      </c>
      <c r="G605" s="323" t="s">
        <v>19</v>
      </c>
      <c r="H605" s="46">
        <f>H603</f>
        <v>25.75</v>
      </c>
      <c r="I605" s="47">
        <f>I603</f>
        <v>25.75</v>
      </c>
      <c r="J605" s="48">
        <f>J603</f>
        <v>40.25</v>
      </c>
      <c r="K605" s="88">
        <f>K603</f>
        <v>436.6</v>
      </c>
    </row>
    <row r="606" spans="1:11" ht="25" customHeight="1">
      <c r="A606" s="39"/>
      <c r="B606" s="65"/>
      <c r="C606" s="262" t="s">
        <v>34</v>
      </c>
      <c r="D606" s="262" t="s">
        <v>1488</v>
      </c>
      <c r="E606" s="227">
        <v>7474.2782400000015</v>
      </c>
      <c r="F606" s="238">
        <v>3363.4252080000006</v>
      </c>
      <c r="G606" s="323" t="s">
        <v>19</v>
      </c>
      <c r="H606" s="46">
        <f>H599</f>
        <v>25.75</v>
      </c>
      <c r="I606" s="47">
        <f>I599</f>
        <v>25.75</v>
      </c>
      <c r="J606" s="48">
        <f>J599</f>
        <v>40.25</v>
      </c>
      <c r="K606" s="88">
        <f>K599</f>
        <v>436.6</v>
      </c>
    </row>
    <row r="607" spans="1:11" ht="25" customHeight="1">
      <c r="A607" s="39"/>
      <c r="B607" s="65"/>
      <c r="C607" s="298" t="s">
        <v>36</v>
      </c>
      <c r="D607" s="298" t="s">
        <v>1489</v>
      </c>
      <c r="E607" s="227">
        <v>7474.2782400000015</v>
      </c>
      <c r="F607" s="238">
        <v>3363.4252080000006</v>
      </c>
      <c r="G607" s="323" t="s">
        <v>19</v>
      </c>
      <c r="H607" s="46"/>
      <c r="I607" s="47"/>
      <c r="J607" s="48"/>
      <c r="K607" s="88"/>
    </row>
    <row r="608" spans="1:11" ht="25" customHeight="1">
      <c r="A608" s="39"/>
      <c r="B608" s="65"/>
      <c r="C608" s="414" t="s">
        <v>38</v>
      </c>
      <c r="D608" s="414" t="s">
        <v>1490</v>
      </c>
      <c r="E608" s="227">
        <v>7474.2782400000015</v>
      </c>
      <c r="F608" s="238">
        <v>3363.4252080000006</v>
      </c>
      <c r="G608" s="323" t="s">
        <v>19</v>
      </c>
      <c r="H608" s="46"/>
      <c r="I608" s="47"/>
      <c r="J608" s="48"/>
      <c r="K608" s="88"/>
    </row>
    <row r="609" spans="1:11" ht="25" customHeight="1">
      <c r="A609" s="39"/>
      <c r="B609" s="65"/>
      <c r="C609" s="262" t="s">
        <v>40</v>
      </c>
      <c r="D609" s="262" t="s">
        <v>1491</v>
      </c>
      <c r="E609" s="227">
        <v>7474.2782400000015</v>
      </c>
      <c r="F609" s="238">
        <v>3363.4252080000006</v>
      </c>
      <c r="G609" s="323" t="s">
        <v>19</v>
      </c>
      <c r="H609" s="46">
        <f>H604</f>
        <v>25.75</v>
      </c>
      <c r="I609" s="47">
        <f>I604</f>
        <v>25.75</v>
      </c>
      <c r="J609" s="48">
        <f>J604</f>
        <v>40.25</v>
      </c>
      <c r="K609" s="88">
        <f>K604</f>
        <v>436.6</v>
      </c>
    </row>
    <row r="610" spans="1:11" ht="25" customHeight="1">
      <c r="A610" s="39"/>
      <c r="B610" s="65"/>
      <c r="C610" s="262" t="s">
        <v>42</v>
      </c>
      <c r="D610" s="262" t="s">
        <v>1492</v>
      </c>
      <c r="E610" s="227">
        <v>7474.2782400000015</v>
      </c>
      <c r="F610" s="238">
        <v>3363.4252080000006</v>
      </c>
      <c r="G610" s="323" t="s">
        <v>19</v>
      </c>
      <c r="H610" s="46">
        <f>H606</f>
        <v>25.75</v>
      </c>
      <c r="I610" s="47">
        <f>I606</f>
        <v>25.75</v>
      </c>
      <c r="J610" s="48">
        <f>J606</f>
        <v>40.25</v>
      </c>
      <c r="K610" s="88">
        <f>K606</f>
        <v>436.6</v>
      </c>
    </row>
    <row r="611" spans="1:11" ht="25" customHeight="1">
      <c r="A611" s="39"/>
      <c r="B611" s="65"/>
      <c r="C611" s="262" t="s">
        <v>44</v>
      </c>
      <c r="D611" s="262" t="s">
        <v>1493</v>
      </c>
      <c r="E611" s="227">
        <v>7474.2782400000015</v>
      </c>
      <c r="F611" s="238">
        <v>3363.4252080000006</v>
      </c>
      <c r="G611" s="323" t="s">
        <v>19</v>
      </c>
      <c r="H611" s="46" t="e">
        <f>H602</f>
        <v>#REF!</v>
      </c>
      <c r="I611" s="47" t="e">
        <f>I602</f>
        <v>#REF!</v>
      </c>
      <c r="J611" s="48" t="e">
        <f>J602</f>
        <v>#REF!</v>
      </c>
      <c r="K611" s="88" t="e">
        <f>K602</f>
        <v>#REF!</v>
      </c>
    </row>
    <row r="612" spans="1:11" ht="25" customHeight="1">
      <c r="A612" s="39"/>
      <c r="B612" s="65"/>
      <c r="C612" s="263" t="s">
        <v>46</v>
      </c>
      <c r="D612" s="263" t="s">
        <v>1494</v>
      </c>
      <c r="E612" s="227">
        <v>7474.2782400000015</v>
      </c>
      <c r="F612" s="238">
        <v>3363.4252080000006</v>
      </c>
      <c r="G612" s="323" t="s">
        <v>19</v>
      </c>
      <c r="H612" s="46" t="e">
        <f t="shared" ref="H612:K617" si="66">H611</f>
        <v>#REF!</v>
      </c>
      <c r="I612" s="47" t="e">
        <f t="shared" si="66"/>
        <v>#REF!</v>
      </c>
      <c r="J612" s="48" t="e">
        <f t="shared" si="66"/>
        <v>#REF!</v>
      </c>
      <c r="K612" s="88" t="e">
        <f t="shared" si="66"/>
        <v>#REF!</v>
      </c>
    </row>
    <row r="613" spans="1:11" ht="25" customHeight="1">
      <c r="A613" s="39"/>
      <c r="B613" s="65"/>
      <c r="C613" s="263" t="s">
        <v>48</v>
      </c>
      <c r="D613" s="263" t="s">
        <v>1495</v>
      </c>
      <c r="E613" s="227">
        <v>7474.2782400000015</v>
      </c>
      <c r="F613" s="238">
        <v>3363.4252080000006</v>
      </c>
      <c r="G613" s="323" t="s">
        <v>19</v>
      </c>
      <c r="H613" s="46" t="e">
        <f t="shared" si="66"/>
        <v>#REF!</v>
      </c>
      <c r="I613" s="47" t="e">
        <f t="shared" si="66"/>
        <v>#REF!</v>
      </c>
      <c r="J613" s="48" t="e">
        <f t="shared" si="66"/>
        <v>#REF!</v>
      </c>
      <c r="K613" s="88" t="e">
        <f t="shared" si="66"/>
        <v>#REF!</v>
      </c>
    </row>
    <row r="614" spans="1:11" ht="25" customHeight="1">
      <c r="A614" s="39"/>
      <c r="B614" s="65"/>
      <c r="C614" s="263" t="s">
        <v>50</v>
      </c>
      <c r="D614" s="263" t="s">
        <v>1496</v>
      </c>
      <c r="E614" s="227">
        <v>7474.2782400000015</v>
      </c>
      <c r="F614" s="238">
        <v>3363.4252080000006</v>
      </c>
      <c r="G614" s="323" t="s">
        <v>19</v>
      </c>
      <c r="H614" s="46" t="e">
        <f t="shared" si="66"/>
        <v>#REF!</v>
      </c>
      <c r="I614" s="47" t="e">
        <f t="shared" si="66"/>
        <v>#REF!</v>
      </c>
      <c r="J614" s="48" t="e">
        <f t="shared" si="66"/>
        <v>#REF!</v>
      </c>
      <c r="K614" s="88" t="e">
        <f t="shared" si="66"/>
        <v>#REF!</v>
      </c>
    </row>
    <row r="615" spans="1:11" ht="25" customHeight="1">
      <c r="A615" s="39"/>
      <c r="B615" s="65"/>
      <c r="C615" s="263" t="s">
        <v>52</v>
      </c>
      <c r="D615" s="263" t="s">
        <v>1497</v>
      </c>
      <c r="E615" s="227">
        <v>7474.2782400000015</v>
      </c>
      <c r="F615" s="238">
        <v>3363.4252080000006</v>
      </c>
      <c r="G615" s="323" t="s">
        <v>19</v>
      </c>
      <c r="H615" s="46" t="e">
        <f t="shared" si="66"/>
        <v>#REF!</v>
      </c>
      <c r="I615" s="47" t="e">
        <f t="shared" si="66"/>
        <v>#REF!</v>
      </c>
      <c r="J615" s="48" t="e">
        <f t="shared" si="66"/>
        <v>#REF!</v>
      </c>
      <c r="K615" s="88" t="e">
        <f t="shared" si="66"/>
        <v>#REF!</v>
      </c>
    </row>
    <row r="616" spans="1:11" ht="25" customHeight="1">
      <c r="A616" s="39"/>
      <c r="B616" s="65"/>
      <c r="C616" s="263" t="s">
        <v>54</v>
      </c>
      <c r="D616" s="263" t="s">
        <v>1498</v>
      </c>
      <c r="E616" s="227">
        <v>7474.2782400000015</v>
      </c>
      <c r="F616" s="238">
        <v>3363.4252080000006</v>
      </c>
      <c r="G616" s="323" t="s">
        <v>19</v>
      </c>
      <c r="H616" s="46" t="e">
        <f t="shared" si="66"/>
        <v>#REF!</v>
      </c>
      <c r="I616" s="47" t="e">
        <f t="shared" si="66"/>
        <v>#REF!</v>
      </c>
      <c r="J616" s="48" t="e">
        <f t="shared" si="66"/>
        <v>#REF!</v>
      </c>
      <c r="K616" s="88" t="e">
        <f t="shared" si="66"/>
        <v>#REF!</v>
      </c>
    </row>
    <row r="617" spans="1:11" ht="25" customHeight="1">
      <c r="A617" s="39"/>
      <c r="B617" s="65"/>
      <c r="C617" s="263" t="s">
        <v>56</v>
      </c>
      <c r="D617" s="263" t="s">
        <v>1499</v>
      </c>
      <c r="E617" s="227">
        <v>7474.2782400000015</v>
      </c>
      <c r="F617" s="238">
        <v>3363.4252080000006</v>
      </c>
      <c r="G617" s="323" t="s">
        <v>19</v>
      </c>
      <c r="H617" s="46" t="e">
        <f t="shared" si="66"/>
        <v>#REF!</v>
      </c>
      <c r="I617" s="47" t="e">
        <f t="shared" si="66"/>
        <v>#REF!</v>
      </c>
      <c r="J617" s="48" t="e">
        <f t="shared" si="66"/>
        <v>#REF!</v>
      </c>
      <c r="K617" s="88" t="e">
        <f t="shared" si="66"/>
        <v>#REF!</v>
      </c>
    </row>
    <row r="618" spans="1:11" ht="25" customHeight="1">
      <c r="A618" s="39"/>
      <c r="B618" s="65"/>
      <c r="C618" s="262" t="s">
        <v>58</v>
      </c>
      <c r="D618" s="262" t="s">
        <v>59</v>
      </c>
      <c r="E618" s="227">
        <v>7474.2782400000015</v>
      </c>
      <c r="F618" s="238">
        <v>3363.4252080000006</v>
      </c>
      <c r="G618" s="323" t="s">
        <v>19</v>
      </c>
      <c r="H618" s="136"/>
      <c r="I618" s="137"/>
      <c r="J618" s="138"/>
      <c r="K618" s="184"/>
    </row>
    <row r="619" spans="1:11" ht="25" customHeight="1">
      <c r="A619" s="39"/>
      <c r="B619" s="65"/>
      <c r="C619" s="264" t="s">
        <v>60</v>
      </c>
      <c r="D619" s="264" t="s">
        <v>59</v>
      </c>
      <c r="E619" s="266">
        <v>8624.1672000000017</v>
      </c>
      <c r="F619" s="269">
        <v>3880.8752400000008</v>
      </c>
      <c r="G619" s="323" t="s">
        <v>19</v>
      </c>
      <c r="H619" s="35" t="e">
        <f>H611</f>
        <v>#REF!</v>
      </c>
      <c r="I619" s="36" t="e">
        <f>I611</f>
        <v>#REF!</v>
      </c>
      <c r="J619" s="37" t="e">
        <f>J611</f>
        <v>#REF!</v>
      </c>
      <c r="K619" s="38" t="e">
        <f>K611</f>
        <v>#REF!</v>
      </c>
    </row>
    <row r="620" spans="1:11" ht="25" customHeight="1" thickBot="1">
      <c r="A620" s="39"/>
      <c r="B620" s="65"/>
      <c r="C620" s="315" t="s">
        <v>62</v>
      </c>
      <c r="D620" s="315"/>
      <c r="E620" s="291">
        <v>8624.1672000000017</v>
      </c>
      <c r="F620" s="290">
        <v>3880.8752400000008</v>
      </c>
      <c r="G620" s="326" t="s">
        <v>19</v>
      </c>
      <c r="H620" s="85" t="e">
        <f t="shared" ref="H620:K620" si="67">H619</f>
        <v>#REF!</v>
      </c>
      <c r="I620" s="82" t="e">
        <f t="shared" si="67"/>
        <v>#REF!</v>
      </c>
      <c r="J620" s="83" t="e">
        <f t="shared" si="67"/>
        <v>#REF!</v>
      </c>
      <c r="K620" s="89" t="e">
        <f t="shared" si="67"/>
        <v>#REF!</v>
      </c>
    </row>
    <row r="621" spans="1:11" ht="32" customHeight="1" thickBot="1">
      <c r="A621" s="316" t="s">
        <v>1500</v>
      </c>
      <c r="B621" s="317"/>
      <c r="C621" s="317"/>
      <c r="D621" s="317"/>
      <c r="E621" s="317"/>
      <c r="F621" s="317"/>
      <c r="G621" s="318"/>
      <c r="H621" s="309"/>
      <c r="I621" s="140"/>
      <c r="J621" s="140"/>
      <c r="K621" s="141"/>
    </row>
    <row r="622" spans="1:11" ht="167" customHeight="1" thickBot="1">
      <c r="A622" s="142"/>
      <c r="B622" s="143" t="s">
        <v>1501</v>
      </c>
      <c r="C622" s="172" t="s">
        <v>1502</v>
      </c>
      <c r="D622" s="172" t="s">
        <v>1503</v>
      </c>
      <c r="E622" s="314">
        <v>4134.2400000000007</v>
      </c>
      <c r="F622" s="314">
        <v>1860.4080000000004</v>
      </c>
      <c r="G622" s="334" t="s">
        <v>65</v>
      </c>
      <c r="H622" s="144">
        <v>24.7</v>
      </c>
      <c r="I622" s="145">
        <v>24.7</v>
      </c>
      <c r="J622" s="146">
        <v>13.2</v>
      </c>
      <c r="K622" s="147">
        <v>126</v>
      </c>
    </row>
    <row r="623" spans="1:11" ht="149" customHeight="1" thickBot="1">
      <c r="A623" s="148"/>
      <c r="B623" s="143" t="s">
        <v>1504</v>
      </c>
      <c r="C623" s="173" t="s">
        <v>1505</v>
      </c>
      <c r="D623" s="173" t="s">
        <v>1506</v>
      </c>
      <c r="E623" s="193">
        <v>4051.0800000000008</v>
      </c>
      <c r="F623" s="193">
        <v>1822.9860000000003</v>
      </c>
      <c r="G623" s="335" t="s">
        <v>65</v>
      </c>
      <c r="H623" s="144">
        <v>28.6</v>
      </c>
      <c r="I623" s="145">
        <v>20.7</v>
      </c>
      <c r="J623" s="146">
        <v>12.3</v>
      </c>
      <c r="K623" s="147">
        <v>243</v>
      </c>
    </row>
    <row r="624" spans="1:11" ht="176" customHeight="1" thickBot="1">
      <c r="A624" s="310"/>
      <c r="B624" s="311" t="s">
        <v>1507</v>
      </c>
      <c r="C624" s="312" t="s">
        <v>1508</v>
      </c>
      <c r="D624" s="312" t="s">
        <v>1509</v>
      </c>
      <c r="E624" s="313">
        <v>3458.2680000000005</v>
      </c>
      <c r="F624" s="313">
        <v>1556.2206000000003</v>
      </c>
      <c r="G624" s="336" t="s">
        <v>65</v>
      </c>
      <c r="H624" s="149">
        <v>26</v>
      </c>
      <c r="I624" s="150">
        <v>18</v>
      </c>
      <c r="J624" s="151">
        <v>11</v>
      </c>
      <c r="K624" s="152">
        <v>130</v>
      </c>
    </row>
    <row r="625" spans="1:11" ht="36.5" customHeight="1" thickBot="1">
      <c r="A625" s="316" t="s">
        <v>1510</v>
      </c>
      <c r="B625" s="309"/>
      <c r="C625" s="309"/>
      <c r="D625" s="309"/>
      <c r="E625" s="309"/>
      <c r="F625" s="309"/>
      <c r="G625" s="166"/>
      <c r="H625" s="309"/>
      <c r="I625" s="140"/>
      <c r="J625" s="140"/>
      <c r="K625" s="141"/>
    </row>
    <row r="626" spans="1:11" ht="173" customHeight="1" thickBot="1">
      <c r="A626" s="142"/>
      <c r="B626" s="154" t="s">
        <v>1511</v>
      </c>
      <c r="C626" s="172" t="s">
        <v>1512</v>
      </c>
      <c r="D626" s="172" t="s">
        <v>1513</v>
      </c>
      <c r="E626" s="314">
        <v>3240</v>
      </c>
      <c r="F626" s="314">
        <v>1458</v>
      </c>
      <c r="G626" s="334" t="s">
        <v>19</v>
      </c>
      <c r="H626" s="144">
        <v>20.309999999999999</v>
      </c>
      <c r="I626" s="145">
        <v>20.309999999999999</v>
      </c>
      <c r="J626" s="146">
        <v>10.63</v>
      </c>
      <c r="K626" s="147">
        <f>126*0.8</f>
        <v>100.80000000000001</v>
      </c>
    </row>
    <row r="627" spans="1:11" ht="157" customHeight="1" thickBot="1">
      <c r="A627" s="148"/>
      <c r="B627" s="154" t="s">
        <v>1514</v>
      </c>
      <c r="C627" s="173" t="s">
        <v>1515</v>
      </c>
      <c r="D627" s="173" t="s">
        <v>1516</v>
      </c>
      <c r="E627" s="193">
        <v>3132</v>
      </c>
      <c r="F627" s="193">
        <v>1409.4</v>
      </c>
      <c r="G627" s="335" t="s">
        <v>19</v>
      </c>
      <c r="H627" s="144">
        <v>23.35</v>
      </c>
      <c r="I627" s="145">
        <v>16.93</v>
      </c>
      <c r="J627" s="146">
        <v>10.63</v>
      </c>
      <c r="K627" s="147">
        <f>243*0.8</f>
        <v>194.4</v>
      </c>
    </row>
    <row r="628" spans="1:11" ht="196" customHeight="1" thickBot="1">
      <c r="A628" s="148"/>
      <c r="B628" s="153" t="s">
        <v>1517</v>
      </c>
      <c r="C628" s="173" t="s">
        <v>1508</v>
      </c>
      <c r="D628" s="173" t="s">
        <v>1518</v>
      </c>
      <c r="E628" s="193">
        <v>2764.8</v>
      </c>
      <c r="F628" s="193">
        <v>1244.1600000000001</v>
      </c>
      <c r="G628" s="335" t="s">
        <v>1519</v>
      </c>
      <c r="H628" s="144">
        <v>20.309999999999999</v>
      </c>
      <c r="I628" s="145">
        <v>20.309999999999999</v>
      </c>
      <c r="J628" s="146">
        <v>10.63</v>
      </c>
      <c r="K628" s="152">
        <f>130*0.8</f>
        <v>104</v>
      </c>
    </row>
    <row r="629" spans="1:11" ht="39" customHeight="1">
      <c r="A629" s="319" t="s">
        <v>510</v>
      </c>
      <c r="B629" s="320"/>
      <c r="C629" s="321"/>
      <c r="D629" s="321"/>
      <c r="E629" s="321"/>
      <c r="F629" s="321"/>
      <c r="G629" s="320"/>
      <c r="H629" s="11"/>
      <c r="I629" s="11"/>
      <c r="J629" s="11"/>
      <c r="K629" s="11"/>
    </row>
    <row r="630" spans="1:11">
      <c r="A630" s="11"/>
      <c r="B630" s="11"/>
      <c r="C630" s="130"/>
      <c r="D630" s="130"/>
      <c r="E630" s="130"/>
      <c r="F630" s="130"/>
      <c r="G630" s="320"/>
      <c r="H630" s="11"/>
      <c r="I630" s="11"/>
      <c r="J630" s="11"/>
      <c r="K630" s="11"/>
    </row>
  </sheetData>
  <mergeCells count="9">
    <mergeCell ref="A5:A6"/>
    <mergeCell ref="B5:B6"/>
    <mergeCell ref="C5:C6"/>
    <mergeCell ref="H5:J5"/>
    <mergeCell ref="K5:K6"/>
    <mergeCell ref="D5:D6"/>
    <mergeCell ref="G5:G6"/>
    <mergeCell ref="E5:E6"/>
    <mergeCell ref="F5:F6"/>
  </mergeCells>
  <phoneticPr fontId="3" type="noConversion"/>
  <pageMargins left="0.70866141732283505" right="0.70866141732283505" top="0.74803149606299202" bottom="0.74803149606299202" header="0.31496062992126" footer="0.31496062992126"/>
  <pageSetup paperSize="8" scale="84" fitToHeight="0" orientation="landscape" r:id="rId1"/>
  <headerFooter>
    <oddFooter>&amp;R&amp;P of &amp;N</oddFooter>
  </headerFooter>
  <rowBreaks count="29" manualBreakCount="29">
    <brk id="29" max="12" man="1"/>
    <brk id="50" max="12" man="1"/>
    <brk id="72" max="12" man="1"/>
    <brk id="94" max="12" man="1"/>
    <brk id="116" max="12" man="1"/>
    <brk id="138" max="12" man="1"/>
    <brk id="160" max="12" man="1"/>
    <brk id="182" max="12" man="1"/>
    <brk id="204" max="12" man="1"/>
    <brk id="226" max="10" man="1"/>
    <brk id="248" max="12" man="1"/>
    <brk id="270" max="12" man="1"/>
    <brk id="292" max="12" man="1"/>
    <brk id="314" max="12" man="1"/>
    <brk id="336" max="12" man="1"/>
    <brk id="358" max="12" man="1"/>
    <brk id="380" max="12" man="1"/>
    <brk id="402" max="12" man="1"/>
    <brk id="424" max="12" man="1"/>
    <brk id="445" max="12" man="1"/>
    <brk id="467" max="12" man="1"/>
    <brk id="489" max="12" man="1"/>
    <brk id="511" max="12" man="1"/>
    <brk id="532" max="12" man="1"/>
    <brk id="554" max="12" man="1"/>
    <brk id="576" max="12" man="1"/>
    <brk id="598" max="12" man="1"/>
    <brk id="620" max="12" man="1"/>
    <brk id="624"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AE4D-F7FC-A249-B9FC-0F30D9F16EE3}">
  <sheetPr>
    <pageSetUpPr fitToPage="1"/>
  </sheetPr>
  <dimension ref="A1:P79"/>
  <sheetViews>
    <sheetView view="pageBreakPreview" topLeftCell="A32" zoomScale="80" zoomScaleNormal="80" zoomScaleSheetLayoutView="80" workbookViewId="0">
      <selection activeCell="E65" sqref="E65"/>
    </sheetView>
  </sheetViews>
  <sheetFormatPr baseColWidth="10" defaultColWidth="11" defaultRowHeight="16"/>
  <cols>
    <col min="1" max="1" width="41.1640625" style="1" customWidth="1"/>
    <col min="2" max="2" width="46.5" style="1" customWidth="1"/>
    <col min="3" max="3" width="22" style="1" customWidth="1"/>
    <col min="4" max="4" width="17.83203125" style="1" hidden="1" customWidth="1"/>
    <col min="5" max="5" width="25.5" style="1" customWidth="1"/>
    <col min="6" max="8" width="11.33203125" style="4" hidden="1" customWidth="1"/>
    <col min="9" max="9" width="22.33203125" style="1" customWidth="1"/>
    <col min="10" max="10" width="24.1640625" style="1" customWidth="1"/>
    <col min="11" max="11" width="32.33203125" style="1" customWidth="1"/>
    <col min="12" max="16384" width="11" style="1"/>
  </cols>
  <sheetData>
    <row r="1" spans="1:16" ht="28.5" customHeight="1">
      <c r="A1" s="328" t="s">
        <v>1520</v>
      </c>
      <c r="B1" s="320"/>
      <c r="C1" s="320"/>
      <c r="D1" s="320"/>
      <c r="E1" s="320"/>
      <c r="F1" s="322"/>
      <c r="G1" s="322"/>
      <c r="H1" s="322"/>
      <c r="I1" s="337"/>
      <c r="J1" s="338"/>
      <c r="K1" s="337"/>
    </row>
    <row r="2" spans="1:16" ht="28.5" customHeight="1">
      <c r="A2" s="329" t="s">
        <v>1</v>
      </c>
      <c r="B2" s="320"/>
      <c r="C2" s="320"/>
      <c r="D2" s="320"/>
      <c r="E2" s="320"/>
      <c r="F2" s="322"/>
      <c r="G2" s="322"/>
      <c r="H2" s="322"/>
      <c r="I2" s="339"/>
      <c r="J2" s="339"/>
      <c r="K2" s="339"/>
    </row>
    <row r="3" spans="1:16" ht="28.5" customHeight="1">
      <c r="A3" s="331" t="s">
        <v>2</v>
      </c>
      <c r="B3" s="320"/>
      <c r="C3" s="320"/>
      <c r="D3" s="320"/>
      <c r="E3" s="320"/>
      <c r="F3" s="320"/>
      <c r="G3" s="320"/>
      <c r="H3" s="322"/>
      <c r="I3" s="322"/>
      <c r="J3" s="322"/>
      <c r="K3" s="320"/>
      <c r="N3" s="3"/>
      <c r="P3" s="3"/>
    </row>
    <row r="4" spans="1:16" ht="11.25" customHeight="1" thickBot="1">
      <c r="A4" s="320"/>
      <c r="B4" s="320"/>
      <c r="C4" s="320"/>
      <c r="D4" s="320"/>
      <c r="E4" s="320"/>
      <c r="F4" s="322"/>
      <c r="G4" s="322"/>
      <c r="H4" s="322"/>
      <c r="I4" s="320"/>
      <c r="J4" s="320"/>
      <c r="K4" s="320"/>
    </row>
    <row r="5" spans="1:16" s="5" customFormat="1" ht="21.75" customHeight="1" thickBot="1">
      <c r="A5" s="478" t="s">
        <v>3</v>
      </c>
      <c r="B5" s="478" t="s">
        <v>4</v>
      </c>
      <c r="C5" s="448" t="s">
        <v>5</v>
      </c>
      <c r="D5" s="482" t="s">
        <v>1521</v>
      </c>
      <c r="E5" s="448" t="s">
        <v>6</v>
      </c>
      <c r="F5" s="480" t="s">
        <v>1522</v>
      </c>
      <c r="G5" s="442"/>
      <c r="H5" s="481"/>
      <c r="I5" s="478" t="s">
        <v>7</v>
      </c>
      <c r="J5" s="476" t="s">
        <v>8</v>
      </c>
      <c r="K5" s="476" t="s">
        <v>1523</v>
      </c>
    </row>
    <row r="6" spans="1:16" s="5" customFormat="1" ht="36" customHeight="1" thickBot="1">
      <c r="A6" s="479"/>
      <c r="B6" s="479"/>
      <c r="C6" s="449"/>
      <c r="D6" s="483"/>
      <c r="E6" s="449"/>
      <c r="F6" s="360" t="s">
        <v>12</v>
      </c>
      <c r="G6" s="361" t="s">
        <v>13</v>
      </c>
      <c r="H6" s="374" t="s">
        <v>14</v>
      </c>
      <c r="I6" s="484"/>
      <c r="J6" s="477"/>
      <c r="K6" s="477"/>
    </row>
    <row r="7" spans="1:16" ht="25" customHeight="1">
      <c r="A7" s="39"/>
      <c r="B7" s="470" t="s">
        <v>1524</v>
      </c>
      <c r="C7" s="366" t="s">
        <v>1525</v>
      </c>
      <c r="D7" s="372" t="s">
        <v>1526</v>
      </c>
      <c r="E7" s="366" t="str">
        <f>'[1]202201 Mapping'!$L$3</f>
        <v>H47243-326B14P76</v>
      </c>
      <c r="F7" s="368">
        <v>23.62</v>
      </c>
      <c r="G7" s="368">
        <v>13.78</v>
      </c>
      <c r="H7" s="375">
        <v>18.59</v>
      </c>
      <c r="I7" s="380">
        <v>4150.4940000000006</v>
      </c>
      <c r="J7" s="381">
        <v>1867.7223000000004</v>
      </c>
      <c r="K7" s="379" t="s">
        <v>1527</v>
      </c>
    </row>
    <row r="8" spans="1:16" ht="25" customHeight="1">
      <c r="A8" s="39"/>
      <c r="B8" s="471"/>
      <c r="C8" s="246" t="s">
        <v>1528</v>
      </c>
      <c r="D8" s="247" t="s">
        <v>1526</v>
      </c>
      <c r="E8" s="246" t="str">
        <f>'[1]202201 Mapping'!$L$4</f>
        <v>H47243-324B14P74</v>
      </c>
      <c r="F8" s="252">
        <v>23.62</v>
      </c>
      <c r="G8" s="252">
        <v>13.78</v>
      </c>
      <c r="H8" s="376">
        <v>18.59</v>
      </c>
      <c r="I8" s="382">
        <v>4150.4940000000006</v>
      </c>
      <c r="J8" s="383">
        <v>1867.7223000000004</v>
      </c>
      <c r="K8" s="158" t="s">
        <v>1527</v>
      </c>
    </row>
    <row r="9" spans="1:16" ht="25" customHeight="1">
      <c r="A9" s="39"/>
      <c r="B9" s="471"/>
      <c r="C9" s="369" t="s">
        <v>17</v>
      </c>
      <c r="D9" s="243" t="s">
        <v>1529</v>
      </c>
      <c r="E9" s="369" t="str">
        <f>'[1]202201 Mapping'!$L$7</f>
        <v>H47243-301B11P10</v>
      </c>
      <c r="F9" s="249">
        <v>23.62</v>
      </c>
      <c r="G9" s="249">
        <v>13.78</v>
      </c>
      <c r="H9" s="377">
        <v>18.59</v>
      </c>
      <c r="I9" s="384">
        <v>4546.2924000000003</v>
      </c>
      <c r="J9" s="385">
        <v>2045.8315800000003</v>
      </c>
      <c r="K9" s="157" t="s">
        <v>1530</v>
      </c>
    </row>
    <row r="10" spans="1:16" ht="25" customHeight="1">
      <c r="A10" s="39"/>
      <c r="B10" s="471"/>
      <c r="C10" s="241" t="s">
        <v>21</v>
      </c>
      <c r="D10" s="242" t="s">
        <v>1526</v>
      </c>
      <c r="E10" s="241" t="s">
        <v>1531</v>
      </c>
      <c r="F10" s="249">
        <v>23.62</v>
      </c>
      <c r="G10" s="249">
        <v>13.78</v>
      </c>
      <c r="H10" s="377">
        <v>18.59</v>
      </c>
      <c r="I10" s="299">
        <v>5228.2362599999997</v>
      </c>
      <c r="J10" s="306">
        <v>2352.7063170000001</v>
      </c>
      <c r="K10" s="157" t="s">
        <v>1530</v>
      </c>
    </row>
    <row r="11" spans="1:16" ht="25" customHeight="1">
      <c r="A11" s="39"/>
      <c r="B11" s="471"/>
      <c r="C11" s="241" t="s">
        <v>23</v>
      </c>
      <c r="D11" s="242" t="s">
        <v>1526</v>
      </c>
      <c r="E11" s="241" t="str">
        <f>'[1]202201 Mapping'!$L$16</f>
        <v>H47243-310B14P19</v>
      </c>
      <c r="F11" s="249">
        <v>23.62</v>
      </c>
      <c r="G11" s="249">
        <v>13.78</v>
      </c>
      <c r="H11" s="377">
        <v>18.59</v>
      </c>
      <c r="I11" s="299">
        <v>5228.2362599999997</v>
      </c>
      <c r="J11" s="306">
        <v>2352.7063170000001</v>
      </c>
      <c r="K11" s="157" t="s">
        <v>1530</v>
      </c>
    </row>
    <row r="12" spans="1:16" ht="25" customHeight="1">
      <c r="A12" s="39"/>
      <c r="B12" s="471"/>
      <c r="C12" s="405" t="s">
        <v>26</v>
      </c>
      <c r="D12" s="247" t="s">
        <v>1532</v>
      </c>
      <c r="E12" s="405" t="s">
        <v>1533</v>
      </c>
      <c r="F12" s="249">
        <v>23.62</v>
      </c>
      <c r="G12" s="249">
        <v>13.78</v>
      </c>
      <c r="H12" s="377">
        <v>18.59</v>
      </c>
      <c r="I12" s="299">
        <v>5228.2362599999997</v>
      </c>
      <c r="J12" s="306">
        <v>2352.7063170000001</v>
      </c>
      <c r="K12" s="157" t="s">
        <v>1530</v>
      </c>
    </row>
    <row r="13" spans="1:16" ht="25" customHeight="1">
      <c r="A13" s="39"/>
      <c r="B13" s="340"/>
      <c r="C13" s="415" t="s">
        <v>28</v>
      </c>
      <c r="D13" s="247" t="s">
        <v>1526</v>
      </c>
      <c r="E13" s="415" t="s">
        <v>1534</v>
      </c>
      <c r="F13" s="249">
        <v>23.62</v>
      </c>
      <c r="G13" s="249">
        <v>13.78</v>
      </c>
      <c r="H13" s="377">
        <v>18.59</v>
      </c>
      <c r="I13" s="296">
        <v>5910.1801200000009</v>
      </c>
      <c r="J13" s="300">
        <v>2659.5810540000007</v>
      </c>
      <c r="K13" s="157" t="s">
        <v>1530</v>
      </c>
    </row>
    <row r="14" spans="1:16" ht="25" customHeight="1">
      <c r="A14" s="39"/>
      <c r="B14" s="341" t="s">
        <v>1535</v>
      </c>
      <c r="C14" s="254" t="s">
        <v>30</v>
      </c>
      <c r="D14" s="242" t="s">
        <v>1529</v>
      </c>
      <c r="E14" s="254" t="str">
        <f>'[1]202201 Mapping'!$L$12</f>
        <v>H47243-307B11P16</v>
      </c>
      <c r="F14" s="249">
        <v>23.62</v>
      </c>
      <c r="G14" s="249">
        <v>13.78</v>
      </c>
      <c r="H14" s="377">
        <v>18.59</v>
      </c>
      <c r="I14" s="296">
        <v>5910.1801200000009</v>
      </c>
      <c r="J14" s="300">
        <v>2659.5810540000007</v>
      </c>
      <c r="K14" s="157" t="s">
        <v>1530</v>
      </c>
    </row>
    <row r="15" spans="1:16" ht="25" customHeight="1">
      <c r="A15" s="39"/>
      <c r="B15" s="342"/>
      <c r="C15" s="254" t="s">
        <v>32</v>
      </c>
      <c r="D15" s="242" t="s">
        <v>1529</v>
      </c>
      <c r="E15" s="254" t="str">
        <f>'[1]202201 Mapping'!$L$11</f>
        <v>H47243-305B11P14</v>
      </c>
      <c r="F15" s="249">
        <v>23.62</v>
      </c>
      <c r="G15" s="249">
        <v>13.78</v>
      </c>
      <c r="H15" s="377">
        <v>18.59</v>
      </c>
      <c r="I15" s="296">
        <v>5910.1801200000009</v>
      </c>
      <c r="J15" s="300">
        <v>2659.5810540000007</v>
      </c>
      <c r="K15" s="157" t="s">
        <v>1530</v>
      </c>
    </row>
    <row r="16" spans="1:16" ht="25" customHeight="1">
      <c r="A16" s="39"/>
      <c r="B16" s="340"/>
      <c r="C16" s="255" t="s">
        <v>34</v>
      </c>
      <c r="D16" s="243" t="s">
        <v>1529</v>
      </c>
      <c r="E16" s="255" t="str">
        <f>'[1]202201 Mapping'!$L$8</f>
        <v>H47243-315B11P24</v>
      </c>
      <c r="F16" s="249">
        <v>23.62</v>
      </c>
      <c r="G16" s="249">
        <v>13.78</v>
      </c>
      <c r="H16" s="377">
        <v>18.59</v>
      </c>
      <c r="I16" s="296">
        <v>5910.1801200000009</v>
      </c>
      <c r="J16" s="300">
        <v>2659.5810540000007</v>
      </c>
      <c r="K16" s="157" t="s">
        <v>1530</v>
      </c>
    </row>
    <row r="17" spans="1:11" ht="25" customHeight="1">
      <c r="A17" s="39"/>
      <c r="B17" s="343"/>
      <c r="C17" s="254" t="s">
        <v>40</v>
      </c>
      <c r="D17" s="242" t="s">
        <v>1526</v>
      </c>
      <c r="E17" s="254" t="str">
        <f>'[1]202201 Mapping'!$L$13</f>
        <v>H47243-308B14P17</v>
      </c>
      <c r="F17" s="249">
        <v>23.62</v>
      </c>
      <c r="G17" s="249">
        <v>13.78</v>
      </c>
      <c r="H17" s="377">
        <v>18.59</v>
      </c>
      <c r="I17" s="296">
        <v>5910.1801200000009</v>
      </c>
      <c r="J17" s="300">
        <v>2659.5810540000007</v>
      </c>
      <c r="K17" s="157" t="s">
        <v>1530</v>
      </c>
    </row>
    <row r="18" spans="1:11" ht="25" customHeight="1">
      <c r="A18" s="39"/>
      <c r="B18" s="340"/>
      <c r="C18" s="255" t="s">
        <v>42</v>
      </c>
      <c r="D18" s="243" t="s">
        <v>1529</v>
      </c>
      <c r="E18" s="255" t="str">
        <f>'[1]202201 Mapping'!$L$9</f>
        <v>H47243-306B11P27</v>
      </c>
      <c r="F18" s="249">
        <v>23.62</v>
      </c>
      <c r="G18" s="249">
        <v>13.78</v>
      </c>
      <c r="H18" s="377">
        <v>18.59</v>
      </c>
      <c r="I18" s="296">
        <v>5910.1801200000009</v>
      </c>
      <c r="J18" s="300">
        <v>2659.5810540000007</v>
      </c>
      <c r="K18" s="157" t="s">
        <v>1530</v>
      </c>
    </row>
    <row r="19" spans="1:11" ht="25" customHeight="1">
      <c r="A19" s="39"/>
      <c r="B19" s="475" t="s">
        <v>1536</v>
      </c>
      <c r="C19" s="414" t="s">
        <v>38</v>
      </c>
      <c r="D19" s="247" t="s">
        <v>1532</v>
      </c>
      <c r="E19" s="414" t="s">
        <v>1537</v>
      </c>
      <c r="F19" s="249">
        <v>23.62</v>
      </c>
      <c r="G19" s="249">
        <v>13.78</v>
      </c>
      <c r="H19" s="377">
        <v>18.59</v>
      </c>
      <c r="I19" s="296">
        <v>5910.1801200000009</v>
      </c>
      <c r="J19" s="300">
        <v>2659.5810540000007</v>
      </c>
      <c r="K19" s="157" t="s">
        <v>1530</v>
      </c>
    </row>
    <row r="20" spans="1:11" ht="25" customHeight="1">
      <c r="A20" s="39"/>
      <c r="B20" s="475"/>
      <c r="C20" s="255" t="s">
        <v>44</v>
      </c>
      <c r="D20" s="243" t="s">
        <v>1526</v>
      </c>
      <c r="E20" s="255" t="str">
        <f>'[1]202201 Mapping'!$L$18</f>
        <v>H47243-309B14P18</v>
      </c>
      <c r="F20" s="249">
        <v>23.62</v>
      </c>
      <c r="G20" s="249">
        <v>13.78</v>
      </c>
      <c r="H20" s="377">
        <v>18.59</v>
      </c>
      <c r="I20" s="296">
        <v>5910.1801200000009</v>
      </c>
      <c r="J20" s="300">
        <v>2659.5810540000007</v>
      </c>
      <c r="K20" s="157" t="s">
        <v>1530</v>
      </c>
    </row>
    <row r="21" spans="1:11" ht="25" customHeight="1">
      <c r="A21" s="39"/>
      <c r="B21" s="475"/>
      <c r="C21" s="255" t="s">
        <v>1538</v>
      </c>
      <c r="D21" s="243" t="s">
        <v>1526</v>
      </c>
      <c r="E21" s="255" t="str">
        <f>'[1]202201 Mapping'!$L$19</f>
        <v>H47243-329B14P79</v>
      </c>
      <c r="F21" s="249">
        <v>23.62</v>
      </c>
      <c r="G21" s="249">
        <v>13.78</v>
      </c>
      <c r="H21" s="377">
        <v>18.59</v>
      </c>
      <c r="I21" s="296">
        <v>5910.1801200000009</v>
      </c>
      <c r="J21" s="300">
        <v>2659.5810540000007</v>
      </c>
      <c r="K21" s="157" t="s">
        <v>1530</v>
      </c>
    </row>
    <row r="22" spans="1:11" ht="25" customHeight="1">
      <c r="A22" s="39"/>
      <c r="B22" s="342"/>
      <c r="C22" s="254" t="s">
        <v>1539</v>
      </c>
      <c r="D22" s="242" t="s">
        <v>1529</v>
      </c>
      <c r="E22" s="254" t="str">
        <f>'[1]202201 Mapping'!$L$20</f>
        <v>H47243-328B11P78</v>
      </c>
      <c r="F22" s="249">
        <v>23.62</v>
      </c>
      <c r="G22" s="249">
        <v>13.78</v>
      </c>
      <c r="H22" s="377">
        <v>18.59</v>
      </c>
      <c r="I22" s="296">
        <v>5910.1801200000009</v>
      </c>
      <c r="J22" s="300">
        <v>2659.5810540000007</v>
      </c>
      <c r="K22" s="157" t="s">
        <v>1530</v>
      </c>
    </row>
    <row r="23" spans="1:11" ht="25" customHeight="1">
      <c r="A23" s="39"/>
      <c r="B23" s="342"/>
      <c r="C23" s="254" t="s">
        <v>1540</v>
      </c>
      <c r="D23" s="242" t="s">
        <v>1526</v>
      </c>
      <c r="E23" s="254" t="str">
        <f>'[1]202201 Mapping'!$L$21</f>
        <v>H47243-325B14P75</v>
      </c>
      <c r="F23" s="249">
        <v>23.62</v>
      </c>
      <c r="G23" s="249">
        <v>13.78</v>
      </c>
      <c r="H23" s="377">
        <v>18.59</v>
      </c>
      <c r="I23" s="296">
        <v>5910.1801200000009</v>
      </c>
      <c r="J23" s="300">
        <v>2659.5810540000007</v>
      </c>
      <c r="K23" s="157" t="s">
        <v>1530</v>
      </c>
    </row>
    <row r="24" spans="1:11" ht="25" customHeight="1" thickBot="1">
      <c r="A24" s="39"/>
      <c r="B24" s="342"/>
      <c r="C24" s="257" t="s">
        <v>1541</v>
      </c>
      <c r="D24" s="244" t="s">
        <v>1529</v>
      </c>
      <c r="E24" s="257" t="str">
        <f>'[1]202201 Mapping'!$L$5</f>
        <v>H47243-331B11P80</v>
      </c>
      <c r="F24" s="388">
        <v>23.62</v>
      </c>
      <c r="G24" s="388">
        <v>13.78</v>
      </c>
      <c r="H24" s="389">
        <v>18.59</v>
      </c>
      <c r="I24" s="390">
        <v>5910.1801200000009</v>
      </c>
      <c r="J24" s="391">
        <v>2659.5810540000007</v>
      </c>
      <c r="K24" s="392" t="s">
        <v>1530</v>
      </c>
    </row>
    <row r="25" spans="1:11" ht="25" customHeight="1">
      <c r="A25" s="472"/>
      <c r="B25" s="468" t="s">
        <v>1542</v>
      </c>
      <c r="C25" s="366" t="s">
        <v>1525</v>
      </c>
      <c r="D25" s="367" t="s">
        <v>1526</v>
      </c>
      <c r="E25" s="366" t="str">
        <f>'[1]202201 Mapping'!$L$24</f>
        <v>H47242-326B14P76</v>
      </c>
      <c r="F25" s="393">
        <v>17.72</v>
      </c>
      <c r="G25" s="368">
        <v>11.82</v>
      </c>
      <c r="H25" s="394">
        <v>7.9</v>
      </c>
      <c r="I25" s="395">
        <v>2644.2395999999999</v>
      </c>
      <c r="J25" s="373">
        <v>1189.9078199999999</v>
      </c>
      <c r="K25" s="396" t="s">
        <v>1527</v>
      </c>
    </row>
    <row r="26" spans="1:11" ht="25" customHeight="1">
      <c r="A26" s="473"/>
      <c r="B26" s="469"/>
      <c r="C26" s="246" t="s">
        <v>1543</v>
      </c>
      <c r="D26" s="251" t="s">
        <v>1526</v>
      </c>
      <c r="E26" s="246" t="str">
        <f>'[1]202201 Mapping'!$L$25</f>
        <v>H47242-324B14P74</v>
      </c>
      <c r="F26" s="280">
        <v>17.72</v>
      </c>
      <c r="G26" s="252">
        <v>11.82</v>
      </c>
      <c r="H26" s="253">
        <v>7.9</v>
      </c>
      <c r="I26" s="285">
        <v>2644.2395999999999</v>
      </c>
      <c r="J26" s="286">
        <v>1189.9078199999999</v>
      </c>
      <c r="K26" s="162" t="s">
        <v>1527</v>
      </c>
    </row>
    <row r="27" spans="1:11" ht="25" customHeight="1">
      <c r="A27" s="473"/>
      <c r="B27" s="469"/>
      <c r="C27" s="362" t="s">
        <v>17</v>
      </c>
      <c r="D27" s="363" t="s">
        <v>1529</v>
      </c>
      <c r="E27" s="362" t="str">
        <f>'[1]202201 Mapping'!$L$28</f>
        <v>H47242-301B11P10</v>
      </c>
      <c r="F27" s="258">
        <v>17.72</v>
      </c>
      <c r="G27" s="239">
        <v>11.82</v>
      </c>
      <c r="H27" s="240">
        <v>7.9</v>
      </c>
      <c r="I27" s="364">
        <v>3140.6616000000004</v>
      </c>
      <c r="J27" s="365">
        <v>1413.2977200000003</v>
      </c>
      <c r="K27" s="161" t="s">
        <v>1544</v>
      </c>
    </row>
    <row r="28" spans="1:11" ht="25" customHeight="1">
      <c r="A28" s="473"/>
      <c r="B28" s="469"/>
      <c r="C28" s="241" t="s">
        <v>21</v>
      </c>
      <c r="D28" s="248" t="s">
        <v>1526</v>
      </c>
      <c r="E28" s="241" t="s">
        <v>1545</v>
      </c>
      <c r="F28" s="279">
        <v>17.72</v>
      </c>
      <c r="G28" s="249">
        <v>11.82</v>
      </c>
      <c r="H28" s="250">
        <v>7.9</v>
      </c>
      <c r="I28" s="281">
        <v>3611.7608399999999</v>
      </c>
      <c r="J28" s="282">
        <v>1625.2923780000001</v>
      </c>
      <c r="K28" s="159" t="s">
        <v>1544</v>
      </c>
    </row>
    <row r="29" spans="1:11" ht="25" customHeight="1">
      <c r="A29" s="473"/>
      <c r="B29" s="469"/>
      <c r="C29" s="241" t="s">
        <v>23</v>
      </c>
      <c r="D29" s="248" t="s">
        <v>1526</v>
      </c>
      <c r="E29" s="241" t="str">
        <f>'[1]202201 Mapping'!$L$37</f>
        <v>H47242-310B14P19</v>
      </c>
      <c r="F29" s="279">
        <v>17.72</v>
      </c>
      <c r="G29" s="249">
        <v>11.82</v>
      </c>
      <c r="H29" s="250">
        <v>7.9</v>
      </c>
      <c r="I29" s="281">
        <v>3611.7608399999999</v>
      </c>
      <c r="J29" s="282">
        <v>1625.2923780000001</v>
      </c>
      <c r="K29" s="159" t="s">
        <v>1544</v>
      </c>
    </row>
    <row r="30" spans="1:11" ht="25" customHeight="1">
      <c r="A30" s="473"/>
      <c r="B30" s="469"/>
      <c r="C30" s="405" t="s">
        <v>26</v>
      </c>
      <c r="D30" s="247" t="s">
        <v>1532</v>
      </c>
      <c r="E30" s="405" t="s">
        <v>1546</v>
      </c>
      <c r="F30" s="279">
        <v>17.72</v>
      </c>
      <c r="G30" s="249">
        <v>11.82</v>
      </c>
      <c r="H30" s="250">
        <v>7.9</v>
      </c>
      <c r="I30" s="281">
        <v>3611.7608399999999</v>
      </c>
      <c r="J30" s="282">
        <v>1625.2923780000001</v>
      </c>
      <c r="K30" s="160" t="s">
        <v>1544</v>
      </c>
    </row>
    <row r="31" spans="1:11" ht="25" customHeight="1">
      <c r="A31" s="473"/>
      <c r="B31" s="345"/>
      <c r="C31" s="415" t="s">
        <v>28</v>
      </c>
      <c r="D31" s="247" t="s">
        <v>1526</v>
      </c>
      <c r="E31" s="415" t="s">
        <v>1547</v>
      </c>
      <c r="F31" s="279">
        <v>17.72</v>
      </c>
      <c r="G31" s="249">
        <v>11.82</v>
      </c>
      <c r="H31" s="250">
        <v>7.9</v>
      </c>
      <c r="I31" s="283">
        <v>4082.8600800000008</v>
      </c>
      <c r="J31" s="284">
        <v>1837.2870360000004</v>
      </c>
      <c r="K31" s="159" t="s">
        <v>1544</v>
      </c>
    </row>
    <row r="32" spans="1:11" ht="25" customHeight="1">
      <c r="A32" s="473"/>
      <c r="B32" s="345"/>
      <c r="C32" s="254" t="s">
        <v>30</v>
      </c>
      <c r="D32" s="248" t="s">
        <v>1529</v>
      </c>
      <c r="E32" s="254" t="str">
        <f>'[1]202201 Mapping'!$L$33</f>
        <v>H47242-307B11P16</v>
      </c>
      <c r="F32" s="279">
        <v>17.72</v>
      </c>
      <c r="G32" s="249">
        <v>11.82</v>
      </c>
      <c r="H32" s="250">
        <v>7.9</v>
      </c>
      <c r="I32" s="283">
        <v>4082.8600800000008</v>
      </c>
      <c r="J32" s="284">
        <v>1837.2870360000004</v>
      </c>
      <c r="K32" s="159" t="s">
        <v>1544</v>
      </c>
    </row>
    <row r="33" spans="1:11" ht="25" customHeight="1">
      <c r="A33" s="473"/>
      <c r="B33" s="346" t="s">
        <v>1548</v>
      </c>
      <c r="C33" s="254" t="s">
        <v>32</v>
      </c>
      <c r="D33" s="248" t="s">
        <v>1529</v>
      </c>
      <c r="E33" s="254" t="str">
        <f>'[1]202201 Mapping'!$L$32</f>
        <v>H47242-305B11P14</v>
      </c>
      <c r="F33" s="279">
        <v>17.72</v>
      </c>
      <c r="G33" s="249">
        <v>11.82</v>
      </c>
      <c r="H33" s="250">
        <v>7.9</v>
      </c>
      <c r="I33" s="283">
        <v>4082.8600800000008</v>
      </c>
      <c r="J33" s="284">
        <v>1837.2870360000004</v>
      </c>
      <c r="K33" s="159" t="s">
        <v>1544</v>
      </c>
    </row>
    <row r="34" spans="1:11" ht="25" customHeight="1">
      <c r="A34" s="473"/>
      <c r="B34" s="344"/>
      <c r="C34" s="254" t="s">
        <v>34</v>
      </c>
      <c r="D34" s="248" t="s">
        <v>1529</v>
      </c>
      <c r="E34" s="254" t="str">
        <f>'[1]202201 Mapping'!$L$29</f>
        <v>H47242-315B11P24</v>
      </c>
      <c r="F34" s="279">
        <v>17.72</v>
      </c>
      <c r="G34" s="249">
        <v>11.82</v>
      </c>
      <c r="H34" s="250">
        <v>7.9</v>
      </c>
      <c r="I34" s="283">
        <v>4082.8600800000008</v>
      </c>
      <c r="J34" s="284">
        <v>1837.2870360000004</v>
      </c>
      <c r="K34" s="159" t="s">
        <v>1544</v>
      </c>
    </row>
    <row r="35" spans="1:11" ht="25" customHeight="1">
      <c r="A35" s="473"/>
      <c r="B35" s="346"/>
      <c r="C35" s="254" t="s">
        <v>40</v>
      </c>
      <c r="D35" s="248" t="s">
        <v>1526</v>
      </c>
      <c r="E35" s="254" t="str">
        <f>'[1]202201 Mapping'!$L$34</f>
        <v>H47242-308B14P17</v>
      </c>
      <c r="F35" s="279">
        <v>17.72</v>
      </c>
      <c r="G35" s="249">
        <v>11.82</v>
      </c>
      <c r="H35" s="250">
        <v>7.9</v>
      </c>
      <c r="I35" s="283">
        <v>4082.8600800000008</v>
      </c>
      <c r="J35" s="284">
        <v>1837.2870360000004</v>
      </c>
      <c r="K35" s="159" t="s">
        <v>1544</v>
      </c>
    </row>
    <row r="36" spans="1:11" ht="25" customHeight="1">
      <c r="A36" s="473"/>
      <c r="B36" s="346"/>
      <c r="C36" s="254" t="s">
        <v>42</v>
      </c>
      <c r="D36" s="248" t="s">
        <v>1529</v>
      </c>
      <c r="E36" s="254" t="str">
        <f>'[1]202201 Mapping'!$L$30</f>
        <v>H47242-306B11P27</v>
      </c>
      <c r="F36" s="279">
        <v>17.72</v>
      </c>
      <c r="G36" s="249">
        <v>11.82</v>
      </c>
      <c r="H36" s="250">
        <v>7.9</v>
      </c>
      <c r="I36" s="283">
        <v>4082.8600800000008</v>
      </c>
      <c r="J36" s="284">
        <v>1837.2870360000004</v>
      </c>
      <c r="K36" s="159" t="s">
        <v>1544</v>
      </c>
    </row>
    <row r="37" spans="1:11" ht="25" customHeight="1">
      <c r="A37" s="473"/>
      <c r="B37" s="346"/>
      <c r="C37" s="414" t="s">
        <v>38</v>
      </c>
      <c r="D37" s="247" t="s">
        <v>1532</v>
      </c>
      <c r="E37" s="414" t="s">
        <v>1549</v>
      </c>
      <c r="F37" s="279">
        <v>17.72</v>
      </c>
      <c r="G37" s="249">
        <v>11.82</v>
      </c>
      <c r="H37" s="250">
        <v>7.9</v>
      </c>
      <c r="I37" s="283">
        <v>4082.8600800000008</v>
      </c>
      <c r="J37" s="284">
        <v>1837.2870360000004</v>
      </c>
      <c r="K37" s="159" t="s">
        <v>1544</v>
      </c>
    </row>
    <row r="38" spans="1:11" ht="25" customHeight="1">
      <c r="A38" s="473"/>
      <c r="B38" s="347"/>
      <c r="C38" s="254" t="s">
        <v>44</v>
      </c>
      <c r="D38" s="248" t="s">
        <v>1526</v>
      </c>
      <c r="E38" s="254" t="str">
        <f>'[1]202201 Mapping'!$L$39</f>
        <v>H47242-309B14P18</v>
      </c>
      <c r="F38" s="279">
        <v>17.72</v>
      </c>
      <c r="G38" s="249">
        <v>11.82</v>
      </c>
      <c r="H38" s="250">
        <v>7.9</v>
      </c>
      <c r="I38" s="283">
        <v>4082.8600800000008</v>
      </c>
      <c r="J38" s="284">
        <v>1837.2870360000004</v>
      </c>
      <c r="K38" s="159" t="s">
        <v>1544</v>
      </c>
    </row>
    <row r="39" spans="1:11" ht="25" customHeight="1">
      <c r="A39" s="473"/>
      <c r="B39" s="347"/>
      <c r="C39" s="256" t="s">
        <v>1538</v>
      </c>
      <c r="D39" s="248" t="s">
        <v>1526</v>
      </c>
      <c r="E39" s="256" t="str">
        <f>'[1]202201 Mapping'!$L$40</f>
        <v>H47242-329B14P79</v>
      </c>
      <c r="F39" s="279">
        <v>17.72</v>
      </c>
      <c r="G39" s="249">
        <v>11.82</v>
      </c>
      <c r="H39" s="250">
        <v>7.9</v>
      </c>
      <c r="I39" s="283">
        <v>4082.8600800000008</v>
      </c>
      <c r="J39" s="284">
        <v>1837.2870360000004</v>
      </c>
      <c r="K39" s="161" t="s">
        <v>1544</v>
      </c>
    </row>
    <row r="40" spans="1:11" ht="25" customHeight="1">
      <c r="A40" s="473"/>
      <c r="B40" s="347"/>
      <c r="C40" s="256" t="s">
        <v>1539</v>
      </c>
      <c r="D40" s="248" t="s">
        <v>1529</v>
      </c>
      <c r="E40" s="256" t="str">
        <f>'[1]202201 Mapping'!$L$42</f>
        <v>H47242-328B11P78</v>
      </c>
      <c r="F40" s="279">
        <v>17.72</v>
      </c>
      <c r="G40" s="249">
        <v>11.82</v>
      </c>
      <c r="H40" s="250">
        <v>7.9</v>
      </c>
      <c r="I40" s="283">
        <v>4082.8600800000008</v>
      </c>
      <c r="J40" s="284">
        <v>1837.2870360000004</v>
      </c>
      <c r="K40" s="155" t="s">
        <v>1544</v>
      </c>
    </row>
    <row r="41" spans="1:11" ht="25" customHeight="1">
      <c r="A41" s="473"/>
      <c r="B41" s="347"/>
      <c r="C41" s="254" t="s">
        <v>1540</v>
      </c>
      <c r="D41" s="248" t="s">
        <v>1526</v>
      </c>
      <c r="E41" s="254" t="str">
        <f>'[1]202201 Mapping'!$L$41</f>
        <v>H47242-325B14P75</v>
      </c>
      <c r="F41" s="279">
        <v>17.72</v>
      </c>
      <c r="G41" s="249">
        <v>11.82</v>
      </c>
      <c r="H41" s="250">
        <v>7.9</v>
      </c>
      <c r="I41" s="283">
        <v>4082.8600800000008</v>
      </c>
      <c r="J41" s="284">
        <v>1837.2870360000004</v>
      </c>
      <c r="K41" s="161" t="s">
        <v>1544</v>
      </c>
    </row>
    <row r="42" spans="1:11" ht="25" customHeight="1" thickBot="1">
      <c r="A42" s="474"/>
      <c r="B42" s="348"/>
      <c r="C42" s="256" t="s">
        <v>1550</v>
      </c>
      <c r="D42" s="398" t="s">
        <v>1529</v>
      </c>
      <c r="E42" s="256" t="str">
        <f>'[1]202201 Mapping'!$L$26</f>
        <v>H47242-331B11P80</v>
      </c>
      <c r="F42" s="399">
        <v>17.72</v>
      </c>
      <c r="G42" s="388">
        <v>11.82</v>
      </c>
      <c r="H42" s="400">
        <v>7.9</v>
      </c>
      <c r="I42" s="401">
        <v>4082.8600800000008</v>
      </c>
      <c r="J42" s="402">
        <v>1837.2870360000004</v>
      </c>
      <c r="K42" s="392" t="s">
        <v>1544</v>
      </c>
    </row>
    <row r="43" spans="1:11" ht="25" customHeight="1">
      <c r="A43" s="472"/>
      <c r="B43" s="470" t="s">
        <v>1551</v>
      </c>
      <c r="C43" s="366" t="s">
        <v>1525</v>
      </c>
      <c r="D43" s="372" t="s">
        <v>1526</v>
      </c>
      <c r="E43" s="366" t="str">
        <f>'[1]202201 Mapping'!$L$45</f>
        <v>H47241-326B14P76</v>
      </c>
      <c r="F43" s="368">
        <v>22.04</v>
      </c>
      <c r="G43" s="368">
        <v>11.81</v>
      </c>
      <c r="H43" s="375">
        <v>7.1</v>
      </c>
      <c r="I43" s="380">
        <v>2615.9004000000004</v>
      </c>
      <c r="J43" s="381">
        <v>1177.1551800000002</v>
      </c>
      <c r="K43" s="379" t="s">
        <v>1527</v>
      </c>
    </row>
    <row r="44" spans="1:11" ht="25" customHeight="1">
      <c r="A44" s="473"/>
      <c r="B44" s="471"/>
      <c r="C44" s="246" t="s">
        <v>1543</v>
      </c>
      <c r="D44" s="247" t="s">
        <v>1526</v>
      </c>
      <c r="E44" s="246" t="str">
        <f>'[1]202201 Mapping'!$L$46</f>
        <v>H47241-324B14P74</v>
      </c>
      <c r="F44" s="252">
        <v>22.04</v>
      </c>
      <c r="G44" s="252">
        <v>11.81</v>
      </c>
      <c r="H44" s="376">
        <v>7.1</v>
      </c>
      <c r="I44" s="382">
        <v>2615.9004000000004</v>
      </c>
      <c r="J44" s="383">
        <v>1177.1551800000002</v>
      </c>
      <c r="K44" s="158" t="s">
        <v>1527</v>
      </c>
    </row>
    <row r="45" spans="1:11" ht="25" customHeight="1">
      <c r="A45" s="473"/>
      <c r="B45" s="471"/>
      <c r="C45" s="369" t="s">
        <v>17</v>
      </c>
      <c r="D45" s="242" t="s">
        <v>1529</v>
      </c>
      <c r="E45" s="369" t="str">
        <f>'[1]202201 Mapping'!$L$49</f>
        <v>H47241-301B11P10</v>
      </c>
      <c r="F45" s="249">
        <v>22.04</v>
      </c>
      <c r="G45" s="249">
        <v>11.81</v>
      </c>
      <c r="H45" s="377">
        <v>7.1</v>
      </c>
      <c r="I45" s="384">
        <v>3118.9212000000002</v>
      </c>
      <c r="J45" s="385">
        <v>1403.5145400000001</v>
      </c>
      <c r="K45" s="157" t="s">
        <v>1544</v>
      </c>
    </row>
    <row r="46" spans="1:11" ht="25" customHeight="1">
      <c r="A46" s="473"/>
      <c r="B46" s="471"/>
      <c r="C46" s="241" t="s">
        <v>21</v>
      </c>
      <c r="D46" s="242" t="s">
        <v>1526</v>
      </c>
      <c r="E46" s="241" t="s">
        <v>1552</v>
      </c>
      <c r="F46" s="249">
        <v>22.04</v>
      </c>
      <c r="G46" s="249">
        <v>11.81</v>
      </c>
      <c r="H46" s="377">
        <v>7.1</v>
      </c>
      <c r="I46" s="299">
        <v>3586.75938</v>
      </c>
      <c r="J46" s="306">
        <v>1614.0417210000001</v>
      </c>
      <c r="K46" s="157" t="s">
        <v>1544</v>
      </c>
    </row>
    <row r="47" spans="1:11" ht="25" customHeight="1">
      <c r="A47" s="473"/>
      <c r="B47" s="471"/>
      <c r="C47" s="241" t="s">
        <v>23</v>
      </c>
      <c r="D47" s="242" t="s">
        <v>1526</v>
      </c>
      <c r="E47" s="241" t="str">
        <f>'[1]202201 Mapping'!$L$58</f>
        <v>H47241-310B14P19</v>
      </c>
      <c r="F47" s="249">
        <v>22.04</v>
      </c>
      <c r="G47" s="249">
        <v>11.81</v>
      </c>
      <c r="H47" s="377">
        <v>7.1</v>
      </c>
      <c r="I47" s="299">
        <v>3586.75938</v>
      </c>
      <c r="J47" s="306">
        <v>1614.0417210000001</v>
      </c>
      <c r="K47" s="157" t="s">
        <v>1544</v>
      </c>
    </row>
    <row r="48" spans="1:11" ht="25" customHeight="1">
      <c r="A48" s="473"/>
      <c r="B48" s="471"/>
      <c r="C48" s="405" t="s">
        <v>26</v>
      </c>
      <c r="D48" s="247" t="s">
        <v>1532</v>
      </c>
      <c r="E48" s="405" t="s">
        <v>1553</v>
      </c>
      <c r="F48" s="249">
        <v>22.04</v>
      </c>
      <c r="G48" s="249">
        <v>11.81</v>
      </c>
      <c r="H48" s="377">
        <v>7.1</v>
      </c>
      <c r="I48" s="299">
        <v>3586.75938</v>
      </c>
      <c r="J48" s="306">
        <v>1614.0417210000001</v>
      </c>
      <c r="K48" s="157" t="s">
        <v>1544</v>
      </c>
    </row>
    <row r="49" spans="1:11" ht="25" customHeight="1">
      <c r="A49" s="473"/>
      <c r="B49" s="341"/>
      <c r="C49" s="415" t="s">
        <v>28</v>
      </c>
      <c r="D49" s="247" t="s">
        <v>1526</v>
      </c>
      <c r="E49" s="415" t="s">
        <v>1554</v>
      </c>
      <c r="F49" s="249">
        <v>22.04</v>
      </c>
      <c r="G49" s="249">
        <v>11.81</v>
      </c>
      <c r="H49" s="377">
        <v>7.1</v>
      </c>
      <c r="I49" s="296">
        <v>4054.5975600000006</v>
      </c>
      <c r="J49" s="300">
        <v>1824.5689020000002</v>
      </c>
      <c r="K49" s="157" t="s">
        <v>1544</v>
      </c>
    </row>
    <row r="50" spans="1:11" ht="25" customHeight="1">
      <c r="A50" s="473"/>
      <c r="B50" s="341"/>
      <c r="C50" s="254" t="s">
        <v>30</v>
      </c>
      <c r="D50" s="242" t="s">
        <v>1529</v>
      </c>
      <c r="E50" s="254" t="str">
        <f>'[1]202201 Mapping'!$L$54</f>
        <v>H47241-307B11P16</v>
      </c>
      <c r="F50" s="249">
        <v>22.04</v>
      </c>
      <c r="G50" s="249">
        <v>11.81</v>
      </c>
      <c r="H50" s="377">
        <v>7.1</v>
      </c>
      <c r="I50" s="296">
        <v>4054.5975600000006</v>
      </c>
      <c r="J50" s="300">
        <v>1824.5689020000002</v>
      </c>
      <c r="K50" s="157" t="s">
        <v>1544</v>
      </c>
    </row>
    <row r="51" spans="1:11" ht="25" customHeight="1">
      <c r="A51" s="473"/>
      <c r="B51" s="342" t="s">
        <v>1555</v>
      </c>
      <c r="C51" s="254" t="s">
        <v>32</v>
      </c>
      <c r="D51" s="242" t="s">
        <v>1529</v>
      </c>
      <c r="E51" s="254" t="str">
        <f>'[1]202201 Mapping'!$L$53</f>
        <v>H47241-305B11P14</v>
      </c>
      <c r="F51" s="249">
        <v>22.04</v>
      </c>
      <c r="G51" s="249">
        <v>11.81</v>
      </c>
      <c r="H51" s="377">
        <v>7.1</v>
      </c>
      <c r="I51" s="296">
        <v>4054.5975600000006</v>
      </c>
      <c r="J51" s="300">
        <v>1824.5689020000002</v>
      </c>
      <c r="K51" s="157" t="s">
        <v>1544</v>
      </c>
    </row>
    <row r="52" spans="1:11" ht="25" customHeight="1">
      <c r="A52" s="473"/>
      <c r="B52" s="340"/>
      <c r="C52" s="255" t="s">
        <v>34</v>
      </c>
      <c r="D52" s="242" t="s">
        <v>1529</v>
      </c>
      <c r="E52" s="255" t="str">
        <f>'[1]202201 Mapping'!$L$50</f>
        <v>H47241-315B11P24</v>
      </c>
      <c r="F52" s="249">
        <v>22.04</v>
      </c>
      <c r="G52" s="249">
        <v>11.81</v>
      </c>
      <c r="H52" s="377">
        <v>7.1</v>
      </c>
      <c r="I52" s="296">
        <v>4054.5975600000006</v>
      </c>
      <c r="J52" s="300">
        <v>1824.5689020000002</v>
      </c>
      <c r="K52" s="157" t="s">
        <v>1544</v>
      </c>
    </row>
    <row r="53" spans="1:11" ht="25" customHeight="1">
      <c r="A53" s="473"/>
      <c r="B53" s="342"/>
      <c r="C53" s="254" t="s">
        <v>40</v>
      </c>
      <c r="D53" s="242" t="s">
        <v>1526</v>
      </c>
      <c r="E53" s="254" t="str">
        <f>'[1]202201 Mapping'!$L$55</f>
        <v>H47241-308B14P17</v>
      </c>
      <c r="F53" s="249">
        <v>22.04</v>
      </c>
      <c r="G53" s="249">
        <v>11.81</v>
      </c>
      <c r="H53" s="377">
        <v>7.1</v>
      </c>
      <c r="I53" s="296">
        <v>4054.5975600000006</v>
      </c>
      <c r="J53" s="300">
        <v>1824.5689020000002</v>
      </c>
      <c r="K53" s="157" t="s">
        <v>1544</v>
      </c>
    </row>
    <row r="54" spans="1:11" ht="25" customHeight="1">
      <c r="A54" s="473"/>
      <c r="B54" s="340"/>
      <c r="C54" s="255" t="s">
        <v>42</v>
      </c>
      <c r="D54" s="242" t="s">
        <v>1529</v>
      </c>
      <c r="E54" s="255" t="str">
        <f>'[1]202201 Mapping'!$L$51</f>
        <v>H47241-306B11P27</v>
      </c>
      <c r="F54" s="249">
        <v>22.04</v>
      </c>
      <c r="G54" s="249">
        <v>11.81</v>
      </c>
      <c r="H54" s="377">
        <v>7.1</v>
      </c>
      <c r="I54" s="296">
        <v>4054.5975600000006</v>
      </c>
      <c r="J54" s="300">
        <v>1824.5689020000002</v>
      </c>
      <c r="K54" s="157" t="s">
        <v>1544</v>
      </c>
    </row>
    <row r="55" spans="1:11" ht="25" customHeight="1">
      <c r="A55" s="473"/>
      <c r="B55" s="342"/>
      <c r="C55" s="414" t="s">
        <v>38</v>
      </c>
      <c r="D55" s="247" t="s">
        <v>1532</v>
      </c>
      <c r="E55" s="414" t="s">
        <v>1556</v>
      </c>
      <c r="F55" s="249">
        <v>22.04</v>
      </c>
      <c r="G55" s="249">
        <v>11.81</v>
      </c>
      <c r="H55" s="377">
        <v>7.1</v>
      </c>
      <c r="I55" s="296">
        <v>4054.5975600000006</v>
      </c>
      <c r="J55" s="300">
        <v>1824.5689020000002</v>
      </c>
      <c r="K55" s="157" t="s">
        <v>1544</v>
      </c>
    </row>
    <row r="56" spans="1:11" ht="25" customHeight="1">
      <c r="A56" s="473"/>
      <c r="B56" s="342"/>
      <c r="C56" s="254" t="s">
        <v>44</v>
      </c>
      <c r="D56" s="242" t="s">
        <v>1526</v>
      </c>
      <c r="E56" s="254" t="str">
        <f>'[1]202201 Mapping'!$L$60</f>
        <v>H47241-309B14P18</v>
      </c>
      <c r="F56" s="249">
        <v>22.04</v>
      </c>
      <c r="G56" s="249">
        <v>11.81</v>
      </c>
      <c r="H56" s="377">
        <v>7.1</v>
      </c>
      <c r="I56" s="296">
        <v>4054.5975600000006</v>
      </c>
      <c r="J56" s="300">
        <v>1824.5689020000002</v>
      </c>
      <c r="K56" s="157" t="s">
        <v>1544</v>
      </c>
    </row>
    <row r="57" spans="1:11" ht="25" customHeight="1">
      <c r="A57" s="473"/>
      <c r="B57" s="342"/>
      <c r="C57" s="254" t="s">
        <v>1538</v>
      </c>
      <c r="D57" s="242" t="s">
        <v>1526</v>
      </c>
      <c r="E57" s="254" t="str">
        <f>'[1]202201 Mapping'!$L$61</f>
        <v>H47241-329B14P79</v>
      </c>
      <c r="F57" s="249">
        <v>22.04</v>
      </c>
      <c r="G57" s="249">
        <v>11.81</v>
      </c>
      <c r="H57" s="377">
        <v>7.1</v>
      </c>
      <c r="I57" s="296">
        <v>4054.5975600000006</v>
      </c>
      <c r="J57" s="300">
        <v>1824.5689020000002</v>
      </c>
      <c r="K57" s="157" t="s">
        <v>1544</v>
      </c>
    </row>
    <row r="58" spans="1:11" ht="25" customHeight="1">
      <c r="A58" s="473"/>
      <c r="B58" s="342"/>
      <c r="C58" s="254" t="s">
        <v>1539</v>
      </c>
      <c r="D58" s="242" t="s">
        <v>1529</v>
      </c>
      <c r="E58" s="254" t="str">
        <f>'[1]202201 Mapping'!$L$63</f>
        <v>H47241-328B11P78</v>
      </c>
      <c r="F58" s="249">
        <v>22.04</v>
      </c>
      <c r="G58" s="249">
        <v>11.81</v>
      </c>
      <c r="H58" s="377">
        <v>7.1</v>
      </c>
      <c r="I58" s="296">
        <v>4054.5975600000006</v>
      </c>
      <c r="J58" s="300">
        <v>1824.5689020000002</v>
      </c>
      <c r="K58" s="157" t="s">
        <v>1544</v>
      </c>
    </row>
    <row r="59" spans="1:11" ht="25" customHeight="1">
      <c r="A59" s="473"/>
      <c r="B59" s="342"/>
      <c r="C59" s="254" t="s">
        <v>1540</v>
      </c>
      <c r="D59" s="242" t="s">
        <v>1526</v>
      </c>
      <c r="E59" s="254" t="str">
        <f>'[1]202201 Mapping'!$L$62</f>
        <v>H47241-325B14P75</v>
      </c>
      <c r="F59" s="249">
        <v>22.04</v>
      </c>
      <c r="G59" s="249">
        <v>11.81</v>
      </c>
      <c r="H59" s="377">
        <v>7.1</v>
      </c>
      <c r="I59" s="296">
        <v>4054.5975600000006</v>
      </c>
      <c r="J59" s="300">
        <v>1824.5689020000002</v>
      </c>
      <c r="K59" s="157" t="s">
        <v>1544</v>
      </c>
    </row>
    <row r="60" spans="1:11" ht="25" customHeight="1" thickBot="1">
      <c r="A60" s="474"/>
      <c r="B60" s="397"/>
      <c r="C60" s="370" t="s">
        <v>1541</v>
      </c>
      <c r="D60" s="350" t="s">
        <v>1529</v>
      </c>
      <c r="E60" s="370" t="str">
        <f>'[1]202201 Mapping'!$L$47</f>
        <v>H47241-331B11P80</v>
      </c>
      <c r="F60" s="371">
        <v>22.04</v>
      </c>
      <c r="G60" s="371">
        <v>11.81</v>
      </c>
      <c r="H60" s="378">
        <v>7.1</v>
      </c>
      <c r="I60" s="386">
        <v>4054.5975600000006</v>
      </c>
      <c r="J60" s="387">
        <v>1824.5689020000002</v>
      </c>
      <c r="K60" s="356" t="s">
        <v>1544</v>
      </c>
    </row>
    <row r="61" spans="1:11" ht="25" customHeight="1">
      <c r="A61" s="27"/>
      <c r="B61" s="468" t="s">
        <v>1557</v>
      </c>
      <c r="C61" s="403" t="s">
        <v>17</v>
      </c>
      <c r="D61" s="404" t="s">
        <v>1529</v>
      </c>
      <c r="E61" s="403" t="str">
        <f>'[1]202201 Mapping'!$L$70</f>
        <v>H47244-301B11P10</v>
      </c>
      <c r="F61" s="258">
        <v>16.93</v>
      </c>
      <c r="G61" s="239">
        <v>13.78</v>
      </c>
      <c r="H61" s="240">
        <v>7.1</v>
      </c>
      <c r="I61" s="364">
        <v>3077.6327999999999</v>
      </c>
      <c r="J61" s="365">
        <v>1384.9347599999999</v>
      </c>
      <c r="K61" s="156" t="s">
        <v>1544</v>
      </c>
    </row>
    <row r="62" spans="1:11" ht="25" customHeight="1">
      <c r="A62" s="39"/>
      <c r="B62" s="469"/>
      <c r="C62" s="241" t="s">
        <v>21</v>
      </c>
      <c r="D62" s="242" t="s">
        <v>1526</v>
      </c>
      <c r="E62" s="241" t="s">
        <v>1558</v>
      </c>
      <c r="F62" s="258">
        <v>16.93</v>
      </c>
      <c r="G62" s="239">
        <v>13.78</v>
      </c>
      <c r="H62" s="240">
        <v>7.1</v>
      </c>
      <c r="I62" s="281">
        <v>3539.2777199999996</v>
      </c>
      <c r="J62" s="282">
        <v>1592.6749739999998</v>
      </c>
      <c r="K62" s="157" t="s">
        <v>1544</v>
      </c>
    </row>
    <row r="63" spans="1:11" ht="25" customHeight="1">
      <c r="A63" s="39"/>
      <c r="B63" s="469"/>
      <c r="C63" s="241" t="s">
        <v>23</v>
      </c>
      <c r="D63" s="242" t="s">
        <v>1526</v>
      </c>
      <c r="E63" s="241" t="str">
        <f>'[1]202201 Mapping'!$L$79</f>
        <v>H47244-310B14P19</v>
      </c>
      <c r="F63" s="258">
        <v>16.93</v>
      </c>
      <c r="G63" s="239">
        <v>13.78</v>
      </c>
      <c r="H63" s="240">
        <v>7.1</v>
      </c>
      <c r="I63" s="281">
        <v>3539.2777199999996</v>
      </c>
      <c r="J63" s="282">
        <v>1592.6749739999998</v>
      </c>
      <c r="K63" s="157" t="s">
        <v>1544</v>
      </c>
    </row>
    <row r="64" spans="1:11" ht="25" customHeight="1">
      <c r="A64" s="39"/>
      <c r="B64" s="469"/>
      <c r="C64" s="405" t="s">
        <v>26</v>
      </c>
      <c r="D64" s="247" t="s">
        <v>1532</v>
      </c>
      <c r="E64" s="405" t="s">
        <v>1559</v>
      </c>
      <c r="F64" s="258">
        <v>16.93</v>
      </c>
      <c r="G64" s="239">
        <v>13.78</v>
      </c>
      <c r="H64" s="240">
        <v>7.1</v>
      </c>
      <c r="I64" s="281">
        <v>3539.2777199999996</v>
      </c>
      <c r="J64" s="282">
        <v>1592.6749739999998</v>
      </c>
      <c r="K64" s="157" t="s">
        <v>1544</v>
      </c>
    </row>
    <row r="65" spans="1:11" ht="25" customHeight="1">
      <c r="A65" s="39"/>
      <c r="B65" s="469"/>
      <c r="C65" s="415" t="s">
        <v>28</v>
      </c>
      <c r="D65" s="247" t="s">
        <v>1526</v>
      </c>
      <c r="E65" s="415" t="s">
        <v>1560</v>
      </c>
      <c r="F65" s="258">
        <v>16.93</v>
      </c>
      <c r="G65" s="239">
        <v>13.78</v>
      </c>
      <c r="H65" s="240">
        <v>7.1</v>
      </c>
      <c r="I65" s="283">
        <v>4000.9226399999998</v>
      </c>
      <c r="J65" s="284">
        <v>1800.4151879999999</v>
      </c>
      <c r="K65" s="157" t="s">
        <v>1544</v>
      </c>
    </row>
    <row r="66" spans="1:11" ht="25" customHeight="1">
      <c r="A66" s="39"/>
      <c r="B66" s="347"/>
      <c r="C66" s="254" t="s">
        <v>30</v>
      </c>
      <c r="D66" s="242" t="s">
        <v>1529</v>
      </c>
      <c r="E66" s="254" t="str">
        <f>'[1]202201 Mapping'!$L$75</f>
        <v>H47244-307B11P16</v>
      </c>
      <c r="F66" s="258">
        <v>16.93</v>
      </c>
      <c r="G66" s="239">
        <v>13.78</v>
      </c>
      <c r="H66" s="240">
        <v>7.1</v>
      </c>
      <c r="I66" s="283">
        <v>4000.9226399999998</v>
      </c>
      <c r="J66" s="284">
        <v>1800.4151879999999</v>
      </c>
      <c r="K66" s="157" t="s">
        <v>1544</v>
      </c>
    </row>
    <row r="67" spans="1:11" ht="25" customHeight="1">
      <c r="A67" s="39"/>
      <c r="B67" s="347"/>
      <c r="C67" s="255" t="s">
        <v>32</v>
      </c>
      <c r="D67" s="243" t="s">
        <v>1529</v>
      </c>
      <c r="E67" s="255" t="str">
        <f>'[1]202201 Mapping'!$L$74</f>
        <v>H47244-305B11P14</v>
      </c>
      <c r="F67" s="258">
        <v>16.93</v>
      </c>
      <c r="G67" s="239">
        <v>13.78</v>
      </c>
      <c r="H67" s="240">
        <v>7.1</v>
      </c>
      <c r="I67" s="283">
        <v>4000.9226399999998</v>
      </c>
      <c r="J67" s="284">
        <v>1800.4151879999999</v>
      </c>
      <c r="K67" s="157" t="s">
        <v>1544</v>
      </c>
    </row>
    <row r="68" spans="1:11" ht="25" customHeight="1">
      <c r="A68" s="39"/>
      <c r="B68" s="347" t="s">
        <v>1561</v>
      </c>
      <c r="C68" s="255" t="s">
        <v>34</v>
      </c>
      <c r="D68" s="243" t="s">
        <v>1529</v>
      </c>
      <c r="E68" s="255" t="str">
        <f>'[1]202201 Mapping'!$L$71</f>
        <v>H47244-315B11P24</v>
      </c>
      <c r="F68" s="258">
        <v>16.93</v>
      </c>
      <c r="G68" s="239">
        <v>13.78</v>
      </c>
      <c r="H68" s="240">
        <v>7.1</v>
      </c>
      <c r="I68" s="283">
        <v>4000.9226399999998</v>
      </c>
      <c r="J68" s="284">
        <v>1800.4151879999999</v>
      </c>
      <c r="K68" s="157" t="s">
        <v>1544</v>
      </c>
    </row>
    <row r="69" spans="1:11" ht="25" customHeight="1">
      <c r="A69" s="39"/>
      <c r="B69" s="347"/>
      <c r="C69" s="254" t="s">
        <v>40</v>
      </c>
      <c r="D69" s="242" t="s">
        <v>1526</v>
      </c>
      <c r="E69" s="254" t="str">
        <f>'[1]202201 Mapping'!$L$76</f>
        <v>H47244-308B14P17</v>
      </c>
      <c r="F69" s="258">
        <v>16.93</v>
      </c>
      <c r="G69" s="239">
        <v>13.78</v>
      </c>
      <c r="H69" s="240">
        <v>7.1</v>
      </c>
      <c r="I69" s="283">
        <v>4000.9226399999998</v>
      </c>
      <c r="J69" s="284">
        <v>1800.4151879999999</v>
      </c>
      <c r="K69" s="157" t="s">
        <v>1544</v>
      </c>
    </row>
    <row r="70" spans="1:11" ht="25" customHeight="1">
      <c r="A70" s="39"/>
      <c r="B70" s="344"/>
      <c r="C70" s="255" t="s">
        <v>42</v>
      </c>
      <c r="D70" s="243" t="s">
        <v>1529</v>
      </c>
      <c r="E70" s="255" t="str">
        <f>'[1]202201 Mapping'!$L$72</f>
        <v>H47244-306B11P27</v>
      </c>
      <c r="F70" s="258">
        <v>16.93</v>
      </c>
      <c r="G70" s="239">
        <v>13.78</v>
      </c>
      <c r="H70" s="240">
        <v>7.1</v>
      </c>
      <c r="I70" s="283">
        <v>4000.9226399999998</v>
      </c>
      <c r="J70" s="284">
        <v>1800.4151879999999</v>
      </c>
      <c r="K70" s="157" t="s">
        <v>1544</v>
      </c>
    </row>
    <row r="71" spans="1:11" ht="25" customHeight="1">
      <c r="A71" s="39"/>
      <c r="B71" s="347"/>
      <c r="C71" s="414" t="s">
        <v>38</v>
      </c>
      <c r="D71" s="247" t="s">
        <v>1532</v>
      </c>
      <c r="E71" s="414" t="s">
        <v>1562</v>
      </c>
      <c r="F71" s="258">
        <v>16.93</v>
      </c>
      <c r="G71" s="239">
        <v>13.78</v>
      </c>
      <c r="H71" s="240">
        <v>7.1</v>
      </c>
      <c r="I71" s="283">
        <v>4000.9226399999998</v>
      </c>
      <c r="J71" s="284">
        <v>1800.4151879999999</v>
      </c>
      <c r="K71" s="157" t="s">
        <v>1544</v>
      </c>
    </row>
    <row r="72" spans="1:11" ht="25" customHeight="1">
      <c r="A72" s="39"/>
      <c r="B72" s="347"/>
      <c r="C72" s="256" t="s">
        <v>44</v>
      </c>
      <c r="D72" s="245" t="s">
        <v>1526</v>
      </c>
      <c r="E72" s="256" t="str">
        <f>'[1]202201 Mapping'!$L$81</f>
        <v>H47244-309B14P18</v>
      </c>
      <c r="F72" s="258">
        <v>16.93</v>
      </c>
      <c r="G72" s="239">
        <v>13.78</v>
      </c>
      <c r="H72" s="240">
        <v>7.1</v>
      </c>
      <c r="I72" s="283">
        <v>4000.9226399999998</v>
      </c>
      <c r="J72" s="284">
        <v>1800.4151879999999</v>
      </c>
      <c r="K72" s="157" t="s">
        <v>1544</v>
      </c>
    </row>
    <row r="73" spans="1:11" ht="25" customHeight="1">
      <c r="A73" s="39"/>
      <c r="B73" s="347"/>
      <c r="C73" s="256" t="s">
        <v>1538</v>
      </c>
      <c r="D73" s="245" t="s">
        <v>1526</v>
      </c>
      <c r="E73" s="256" t="str">
        <f>'[1]202201 Mapping'!$L$82</f>
        <v>H47244-329B14P79</v>
      </c>
      <c r="F73" s="258">
        <v>16.93</v>
      </c>
      <c r="G73" s="239">
        <v>13.78</v>
      </c>
      <c r="H73" s="240">
        <v>7.1</v>
      </c>
      <c r="I73" s="283">
        <v>4000.9226399999998</v>
      </c>
      <c r="J73" s="284">
        <v>1800.4151879999999</v>
      </c>
      <c r="K73" s="157" t="s">
        <v>1544</v>
      </c>
    </row>
    <row r="74" spans="1:11" ht="25" customHeight="1">
      <c r="A74" s="39"/>
      <c r="B74" s="347"/>
      <c r="C74" s="256" t="s">
        <v>1539</v>
      </c>
      <c r="D74" s="245" t="s">
        <v>1529</v>
      </c>
      <c r="E74" s="256" t="str">
        <f>'[1]202201 Mapping'!$L$84</f>
        <v>H47244-328B11P78</v>
      </c>
      <c r="F74" s="258">
        <v>16.93</v>
      </c>
      <c r="G74" s="239">
        <v>13.78</v>
      </c>
      <c r="H74" s="240">
        <v>7.1</v>
      </c>
      <c r="I74" s="283">
        <v>4000.9226399999998</v>
      </c>
      <c r="J74" s="284">
        <v>1800.4151879999999</v>
      </c>
      <c r="K74" s="157" t="s">
        <v>1544</v>
      </c>
    </row>
    <row r="75" spans="1:11" ht="25" customHeight="1">
      <c r="A75" s="39"/>
      <c r="B75" s="347"/>
      <c r="C75" s="254" t="s">
        <v>1540</v>
      </c>
      <c r="D75" s="245" t="s">
        <v>1526</v>
      </c>
      <c r="E75" s="254" t="str">
        <f>'[1]202201 Mapping'!$L$83</f>
        <v>H47244-325B14P75</v>
      </c>
      <c r="F75" s="258">
        <v>16.93</v>
      </c>
      <c r="G75" s="239">
        <v>13.78</v>
      </c>
      <c r="H75" s="240">
        <v>7.1</v>
      </c>
      <c r="I75" s="283">
        <v>4000.9226399999998</v>
      </c>
      <c r="J75" s="284">
        <v>1800.4151879999999</v>
      </c>
      <c r="K75" s="157" t="s">
        <v>1544</v>
      </c>
    </row>
    <row r="76" spans="1:11" ht="25" customHeight="1">
      <c r="A76" s="39"/>
      <c r="B76" s="347"/>
      <c r="C76" s="255" t="s">
        <v>1541</v>
      </c>
      <c r="D76" s="245" t="s">
        <v>1529</v>
      </c>
      <c r="E76" s="255" t="str">
        <f>'[1]202201 Mapping'!$L$68</f>
        <v>H47244-331B11P80</v>
      </c>
      <c r="F76" s="258">
        <v>16.93</v>
      </c>
      <c r="G76" s="239">
        <v>13.78</v>
      </c>
      <c r="H76" s="240">
        <v>7.1</v>
      </c>
      <c r="I76" s="283">
        <v>4000.9226399999998</v>
      </c>
      <c r="J76" s="284">
        <v>1800.4151879999999</v>
      </c>
      <c r="K76" s="157" t="s">
        <v>1544</v>
      </c>
    </row>
    <row r="77" spans="1:11" ht="25" customHeight="1">
      <c r="A77" s="39"/>
      <c r="B77" s="347"/>
      <c r="C77" s="256" t="s">
        <v>1525</v>
      </c>
      <c r="D77" s="245" t="s">
        <v>1526</v>
      </c>
      <c r="E77" s="256" t="str">
        <f>'[1]202201 Mapping'!$L$66</f>
        <v>H47244-326B14P76</v>
      </c>
      <c r="F77" s="258">
        <v>16.93</v>
      </c>
      <c r="G77" s="239">
        <v>13.78</v>
      </c>
      <c r="H77" s="240">
        <v>7.1</v>
      </c>
      <c r="I77" s="283">
        <v>4000.9226399999998</v>
      </c>
      <c r="J77" s="284">
        <v>1800.4151879999999</v>
      </c>
      <c r="K77" s="157" t="s">
        <v>1544</v>
      </c>
    </row>
    <row r="78" spans="1:11" ht="25" customHeight="1" thickBot="1">
      <c r="A78" s="50"/>
      <c r="B78" s="348"/>
      <c r="C78" s="349" t="s">
        <v>1528</v>
      </c>
      <c r="D78" s="350" t="s">
        <v>1526</v>
      </c>
      <c r="E78" s="349" t="str">
        <f>'[1]202201 Mapping'!$L$67</f>
        <v>H47244-324B14P74</v>
      </c>
      <c r="F78" s="351">
        <v>16.93</v>
      </c>
      <c r="G78" s="352">
        <v>13.78</v>
      </c>
      <c r="H78" s="353">
        <v>7.1</v>
      </c>
      <c r="I78" s="354">
        <v>4000.9226399999998</v>
      </c>
      <c r="J78" s="355">
        <v>1800.4151879999999</v>
      </c>
      <c r="K78" s="356" t="s">
        <v>1544</v>
      </c>
    </row>
    <row r="79" spans="1:11" ht="35" customHeight="1" thickBot="1">
      <c r="A79" s="163" t="s">
        <v>510</v>
      </c>
      <c r="B79" s="164"/>
      <c r="C79" s="128"/>
      <c r="D79" s="128"/>
      <c r="E79" s="128"/>
      <c r="F79" s="165"/>
      <c r="G79" s="165"/>
      <c r="H79" s="165"/>
      <c r="I79" s="128"/>
      <c r="J79" s="128"/>
      <c r="K79" s="129"/>
    </row>
  </sheetData>
  <mergeCells count="16">
    <mergeCell ref="K5:K6"/>
    <mergeCell ref="A5:A6"/>
    <mergeCell ref="F5:H5"/>
    <mergeCell ref="B5:B6"/>
    <mergeCell ref="C5:C6"/>
    <mergeCell ref="E5:E6"/>
    <mergeCell ref="D5:D6"/>
    <mergeCell ref="I5:I6"/>
    <mergeCell ref="J5:J6"/>
    <mergeCell ref="B61:B65"/>
    <mergeCell ref="B7:B12"/>
    <mergeCell ref="A25:A42"/>
    <mergeCell ref="B25:B30"/>
    <mergeCell ref="A43:A60"/>
    <mergeCell ref="B43:B48"/>
    <mergeCell ref="B19:B21"/>
  </mergeCells>
  <phoneticPr fontId="1" type="noConversion"/>
  <pageMargins left="0.70866141732283505" right="0.70866141732283505" top="0.74803149606299202" bottom="0.74803149606299202" header="0.31496062992126" footer="0.31496062992126"/>
  <pageSetup paperSize="8" scale="84" fitToHeight="0" orientation="landscape" r:id="rId1"/>
  <headerFooter>
    <oddFooter>&amp;R&amp;P of &amp;N</oddFooter>
  </headerFooter>
  <rowBreaks count="3" manualBreakCount="3">
    <brk id="24" max="10" man="1"/>
    <brk id="42" max="10" man="1"/>
    <brk id="6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5AC1-7393-4FD8-A146-66A326172A3E}">
  <sheetPr>
    <pageSetUpPr fitToPage="1"/>
  </sheetPr>
  <dimension ref="A1:P29"/>
  <sheetViews>
    <sheetView topLeftCell="A17" zoomScaleNormal="100" workbookViewId="0">
      <selection activeCell="S10" sqref="S10"/>
    </sheetView>
  </sheetViews>
  <sheetFormatPr baseColWidth="10" defaultColWidth="9" defaultRowHeight="16"/>
  <cols>
    <col min="1" max="1" width="11.5" style="1" customWidth="1"/>
    <col min="2" max="2" width="15" style="1" customWidth="1"/>
    <col min="3" max="3" width="16.83203125" style="1" customWidth="1"/>
    <col min="4" max="5" width="8.5" style="1" customWidth="1"/>
    <col min="6" max="7" width="8.83203125" style="1" customWidth="1"/>
    <col min="8" max="9" width="7.6640625" style="1" customWidth="1"/>
    <col min="10" max="10" width="8.6640625" style="1" customWidth="1"/>
    <col min="11" max="11" width="9.33203125" style="1" customWidth="1"/>
    <col min="12" max="12" width="10.83203125" style="1" customWidth="1"/>
    <col min="13" max="13" width="8.1640625" style="1" customWidth="1"/>
    <col min="14" max="14" width="10.5" style="1" customWidth="1"/>
    <col min="15" max="15" width="4" style="1" customWidth="1"/>
    <col min="16" max="16" width="5.83203125" style="1" customWidth="1"/>
    <col min="17" max="16384" width="9" style="1"/>
  </cols>
  <sheetData>
    <row r="1" spans="1:16" ht="20" customHeight="1">
      <c r="A1" s="512" t="s">
        <v>1563</v>
      </c>
      <c r="B1" s="513"/>
      <c r="C1" s="513"/>
      <c r="D1" s="513"/>
      <c r="E1" s="513"/>
      <c r="F1" s="513"/>
      <c r="G1" s="513"/>
      <c r="H1" s="513"/>
      <c r="I1" s="513"/>
      <c r="J1" s="513"/>
      <c r="K1" s="513"/>
      <c r="L1" s="513"/>
      <c r="M1" s="513"/>
      <c r="N1" s="513"/>
      <c r="O1" s="513"/>
    </row>
    <row r="2" spans="1:16" ht="36" customHeight="1">
      <c r="A2" s="513"/>
      <c r="B2" s="513"/>
      <c r="C2" s="513"/>
      <c r="D2" s="513"/>
      <c r="E2" s="513"/>
      <c r="F2" s="513"/>
      <c r="G2" s="513"/>
      <c r="H2" s="513"/>
      <c r="I2" s="513"/>
      <c r="J2" s="513"/>
      <c r="K2" s="513"/>
      <c r="L2" s="513"/>
      <c r="M2" s="513"/>
      <c r="N2" s="513"/>
      <c r="O2" s="513"/>
    </row>
    <row r="4" spans="1:16" ht="37.5" customHeight="1">
      <c r="A4" s="488" t="s">
        <v>1564</v>
      </c>
      <c r="B4" s="535"/>
      <c r="C4" s="535"/>
      <c r="D4" s="535"/>
      <c r="E4" s="535"/>
      <c r="F4" s="535"/>
      <c r="G4" s="535"/>
      <c r="H4" s="535"/>
      <c r="I4" s="535"/>
      <c r="J4" s="535"/>
      <c r="K4" s="535"/>
      <c r="L4" s="535"/>
      <c r="M4" s="535"/>
      <c r="N4" s="535"/>
      <c r="O4" s="535"/>
    </row>
    <row r="5" spans="1:16">
      <c r="A5" s="2"/>
      <c r="B5" s="2"/>
    </row>
    <row r="6" spans="1:16" ht="24.75" customHeight="1">
      <c r="A6" s="489" t="s">
        <v>1565</v>
      </c>
      <c r="B6" s="489"/>
      <c r="C6" s="489"/>
      <c r="D6" s="489"/>
      <c r="E6" s="489"/>
      <c r="F6" s="489"/>
      <c r="G6" s="489"/>
      <c r="H6" s="489"/>
      <c r="I6" s="489"/>
      <c r="J6" s="489"/>
      <c r="K6" s="489"/>
      <c r="L6" s="489"/>
      <c r="M6" s="489"/>
      <c r="N6" s="489"/>
      <c r="O6" s="489"/>
    </row>
    <row r="7" spans="1:16" ht="24.75" customHeight="1">
      <c r="A7" s="489"/>
      <c r="B7" s="489"/>
      <c r="C7" s="489"/>
      <c r="D7" s="489"/>
      <c r="E7" s="489"/>
      <c r="F7" s="489"/>
      <c r="G7" s="489"/>
      <c r="H7" s="489"/>
      <c r="I7" s="489"/>
      <c r="J7" s="489"/>
      <c r="K7" s="489"/>
      <c r="L7" s="489"/>
      <c r="M7" s="489"/>
      <c r="N7" s="489"/>
      <c r="O7" s="489"/>
    </row>
    <row r="8" spans="1:16" ht="13" customHeight="1">
      <c r="A8" s="6"/>
      <c r="B8" s="6"/>
      <c r="C8" s="6"/>
      <c r="D8" s="6"/>
      <c r="E8" s="6"/>
      <c r="F8" s="6"/>
      <c r="G8" s="6"/>
      <c r="H8" s="6"/>
      <c r="I8" s="6"/>
      <c r="J8" s="6"/>
      <c r="K8" s="6"/>
      <c r="L8" s="6"/>
      <c r="M8" s="6"/>
      <c r="N8" s="6"/>
      <c r="O8" s="6"/>
    </row>
    <row r="9" spans="1:16" ht="24.75" customHeight="1">
      <c r="A9" s="488" t="s">
        <v>1566</v>
      </c>
      <c r="B9" s="489"/>
      <c r="C9" s="489"/>
      <c r="D9" s="489"/>
      <c r="E9" s="489"/>
      <c r="F9" s="489"/>
      <c r="G9" s="489"/>
      <c r="H9" s="489"/>
      <c r="I9" s="489"/>
      <c r="J9" s="489"/>
      <c r="K9" s="489"/>
      <c r="L9" s="489"/>
      <c r="M9" s="489"/>
      <c r="N9" s="489"/>
      <c r="O9" s="489"/>
    </row>
    <row r="10" spans="1:16" ht="28" customHeight="1">
      <c r="A10" s="489"/>
      <c r="B10" s="489"/>
      <c r="C10" s="489"/>
      <c r="D10" s="489"/>
      <c r="E10" s="489"/>
      <c r="F10" s="489"/>
      <c r="G10" s="489"/>
      <c r="H10" s="489"/>
      <c r="I10" s="489"/>
      <c r="J10" s="489"/>
      <c r="K10" s="489"/>
      <c r="L10" s="489"/>
      <c r="M10" s="489"/>
      <c r="N10" s="489"/>
      <c r="O10" s="489"/>
    </row>
    <row r="11" spans="1:16" ht="10" customHeight="1">
      <c r="A11" s="8"/>
      <c r="B11" s="8"/>
      <c r="C11" s="8"/>
      <c r="D11" s="8"/>
      <c r="E11" s="8"/>
      <c r="F11" s="8"/>
      <c r="G11" s="8"/>
      <c r="H11" s="8"/>
      <c r="I11" s="8"/>
      <c r="J11" s="8"/>
      <c r="K11" s="8"/>
      <c r="L11" s="8"/>
      <c r="M11" s="8"/>
      <c r="N11" s="8"/>
      <c r="O11" s="8"/>
    </row>
    <row r="12" spans="1:16" ht="24" customHeight="1">
      <c r="A12" s="489" t="s">
        <v>1567</v>
      </c>
      <c r="B12" s="489"/>
      <c r="C12" s="489"/>
      <c r="D12" s="489"/>
      <c r="E12" s="489"/>
      <c r="F12" s="489"/>
      <c r="G12" s="489"/>
      <c r="H12" s="489"/>
      <c r="I12" s="489"/>
      <c r="J12" s="489"/>
      <c r="K12" s="489"/>
      <c r="L12" s="489"/>
      <c r="M12" s="489"/>
      <c r="N12" s="489"/>
      <c r="O12" s="489"/>
    </row>
    <row r="13" spans="1:16" ht="27" customHeight="1">
      <c r="A13" s="489"/>
      <c r="B13" s="489"/>
      <c r="C13" s="489"/>
      <c r="D13" s="489"/>
      <c r="E13" s="489"/>
      <c r="F13" s="489"/>
      <c r="G13" s="489"/>
      <c r="H13" s="489"/>
      <c r="I13" s="489"/>
      <c r="J13" s="489"/>
      <c r="K13" s="489"/>
      <c r="L13" s="489"/>
      <c r="M13" s="489"/>
      <c r="N13" s="489"/>
      <c r="O13" s="489"/>
    </row>
    <row r="14" spans="1:16" ht="17" customHeight="1">
      <c r="A14" s="489"/>
      <c r="B14" s="489"/>
      <c r="C14" s="489"/>
      <c r="D14" s="489"/>
      <c r="E14" s="489"/>
      <c r="F14" s="489"/>
      <c r="G14" s="489"/>
      <c r="H14" s="489"/>
      <c r="I14" s="489"/>
      <c r="J14" s="489"/>
      <c r="K14" s="489"/>
      <c r="L14" s="489"/>
      <c r="M14" s="489"/>
      <c r="N14" s="489"/>
      <c r="O14" s="489"/>
    </row>
    <row r="15" spans="1:16" ht="45.75" customHeight="1" thickBot="1">
      <c r="A15" s="1" t="s">
        <v>1568</v>
      </c>
    </row>
    <row r="16" spans="1:16" ht="50" customHeight="1">
      <c r="A16" s="490" t="s">
        <v>1569</v>
      </c>
      <c r="B16" s="491"/>
      <c r="C16" s="523" t="s">
        <v>1570</v>
      </c>
      <c r="D16" s="524"/>
      <c r="E16" s="524"/>
      <c r="F16" s="524"/>
      <c r="G16" s="524"/>
      <c r="H16" s="524"/>
      <c r="I16" s="524"/>
      <c r="J16" s="524"/>
      <c r="K16" s="525"/>
      <c r="L16" s="529" t="s">
        <v>1571</v>
      </c>
      <c r="M16" s="530"/>
      <c r="N16" s="530"/>
      <c r="O16" s="530"/>
      <c r="P16" s="531"/>
    </row>
    <row r="17" spans="1:16" ht="48" customHeight="1" thickBot="1">
      <c r="A17" s="492"/>
      <c r="B17" s="493"/>
      <c r="C17" s="526"/>
      <c r="D17" s="527"/>
      <c r="E17" s="527"/>
      <c r="F17" s="527"/>
      <c r="G17" s="527"/>
      <c r="H17" s="527"/>
      <c r="I17" s="527"/>
      <c r="J17" s="527"/>
      <c r="K17" s="528"/>
      <c r="L17" s="532"/>
      <c r="M17" s="533"/>
      <c r="N17" s="533"/>
      <c r="O17" s="533"/>
      <c r="P17" s="534"/>
    </row>
    <row r="18" spans="1:16" ht="68" customHeight="1" thickBot="1">
      <c r="A18" s="492"/>
      <c r="B18" s="493"/>
      <c r="C18" s="9" t="s">
        <v>1572</v>
      </c>
      <c r="D18" s="504" t="s">
        <v>1573</v>
      </c>
      <c r="E18" s="504"/>
      <c r="F18" s="504" t="s">
        <v>1574</v>
      </c>
      <c r="G18" s="504"/>
      <c r="H18" s="504" t="s">
        <v>1575</v>
      </c>
      <c r="I18" s="504"/>
      <c r="J18" s="504" t="s">
        <v>1576</v>
      </c>
      <c r="K18" s="507"/>
      <c r="L18" s="505" t="s">
        <v>1577</v>
      </c>
      <c r="M18" s="506"/>
      <c r="N18" s="514" t="s">
        <v>1578</v>
      </c>
      <c r="O18" s="515"/>
      <c r="P18" s="516"/>
    </row>
    <row r="19" spans="1:16">
      <c r="A19" s="492"/>
      <c r="B19" s="493"/>
      <c r="C19" s="496">
        <v>250</v>
      </c>
      <c r="D19" s="498">
        <v>75</v>
      </c>
      <c r="E19" s="498"/>
      <c r="F19" s="500">
        <v>150</v>
      </c>
      <c r="G19" s="500"/>
      <c r="H19" s="500">
        <v>150</v>
      </c>
      <c r="I19" s="500"/>
      <c r="J19" s="498">
        <v>75</v>
      </c>
      <c r="K19" s="502"/>
      <c r="L19" s="508">
        <v>600</v>
      </c>
      <c r="M19" s="509"/>
      <c r="N19" s="517">
        <v>600</v>
      </c>
      <c r="O19" s="518"/>
      <c r="P19" s="519"/>
    </row>
    <row r="20" spans="1:16" ht="64.5" customHeight="1" thickBot="1">
      <c r="A20" s="494"/>
      <c r="B20" s="495"/>
      <c r="C20" s="497"/>
      <c r="D20" s="499"/>
      <c r="E20" s="499"/>
      <c r="F20" s="501"/>
      <c r="G20" s="501"/>
      <c r="H20" s="501"/>
      <c r="I20" s="501"/>
      <c r="J20" s="499"/>
      <c r="K20" s="503"/>
      <c r="L20" s="510"/>
      <c r="M20" s="511"/>
      <c r="N20" s="520"/>
      <c r="O20" s="521"/>
      <c r="P20" s="522"/>
    </row>
    <row r="21" spans="1:16" ht="31" customHeight="1" thickBot="1">
      <c r="A21" s="10"/>
      <c r="B21" s="11"/>
      <c r="C21" s="485" t="s">
        <v>1579</v>
      </c>
      <c r="D21" s="486"/>
      <c r="E21" s="486"/>
      <c r="F21" s="486"/>
      <c r="G21" s="486"/>
      <c r="H21" s="486"/>
      <c r="I21" s="486"/>
      <c r="J21" s="486"/>
      <c r="K21" s="487"/>
      <c r="L21" s="12"/>
      <c r="M21" s="12"/>
      <c r="N21" s="12"/>
      <c r="O21" s="12"/>
      <c r="P21" s="11"/>
    </row>
    <row r="22" spans="1:16" ht="16" customHeight="1">
      <c r="A22" s="7"/>
      <c r="B22" s="7"/>
      <c r="C22" s="7"/>
      <c r="D22" s="7"/>
      <c r="E22" s="7"/>
      <c r="F22" s="7"/>
      <c r="G22" s="7"/>
      <c r="H22" s="7"/>
      <c r="I22" s="7"/>
      <c r="J22" s="7"/>
      <c r="K22" s="7"/>
      <c r="L22" s="7"/>
      <c r="M22" s="7"/>
      <c r="N22" s="7"/>
      <c r="O22" s="7"/>
    </row>
    <row r="23" spans="1:16" ht="14" customHeight="1">
      <c r="A23" s="7"/>
      <c r="B23" s="7"/>
      <c r="C23" s="7"/>
      <c r="D23" s="7"/>
      <c r="E23" s="7"/>
      <c r="F23" s="7"/>
      <c r="G23" s="7"/>
      <c r="H23" s="7"/>
      <c r="I23" s="7"/>
      <c r="J23" s="7"/>
      <c r="K23" s="7"/>
      <c r="L23" s="7"/>
      <c r="M23" s="7"/>
      <c r="N23" s="7"/>
      <c r="O23" s="7"/>
    </row>
    <row r="24" spans="1:16">
      <c r="A24" s="7"/>
      <c r="B24" s="7"/>
      <c r="C24" s="7"/>
      <c r="D24" s="7"/>
      <c r="E24" s="7"/>
      <c r="F24" s="7"/>
      <c r="G24" s="7"/>
      <c r="H24" s="7"/>
      <c r="I24" s="7"/>
      <c r="J24" s="7"/>
      <c r="K24" s="7"/>
      <c r="L24" s="7"/>
      <c r="M24" s="7"/>
      <c r="N24" s="7"/>
      <c r="O24" s="7"/>
    </row>
    <row r="25" spans="1:16">
      <c r="A25" s="7"/>
      <c r="B25" s="7"/>
      <c r="C25" s="7"/>
      <c r="D25" s="7"/>
      <c r="E25" s="7"/>
      <c r="F25" s="7"/>
      <c r="G25" s="7"/>
      <c r="H25" s="7"/>
      <c r="I25" s="7"/>
      <c r="J25" s="7"/>
      <c r="K25" s="7"/>
      <c r="L25" s="7"/>
      <c r="M25" s="7"/>
      <c r="N25" s="7"/>
      <c r="O25" s="7"/>
    </row>
    <row r="26" spans="1:16">
      <c r="A26" s="7"/>
      <c r="B26" s="7"/>
      <c r="C26" s="7"/>
      <c r="D26" s="7"/>
      <c r="E26" s="7"/>
      <c r="F26" s="7"/>
      <c r="G26" s="7"/>
      <c r="H26" s="7"/>
      <c r="I26" s="7"/>
      <c r="J26" s="7"/>
      <c r="K26" s="7"/>
      <c r="L26" s="7"/>
      <c r="M26" s="7"/>
      <c r="N26" s="7"/>
      <c r="O26" s="7"/>
    </row>
    <row r="27" spans="1:16">
      <c r="A27" s="7"/>
      <c r="B27" s="7"/>
      <c r="C27" s="7"/>
      <c r="D27" s="7"/>
      <c r="E27" s="7"/>
      <c r="F27" s="7"/>
      <c r="G27" s="7"/>
      <c r="H27" s="7"/>
      <c r="I27" s="7"/>
      <c r="J27" s="7"/>
      <c r="K27" s="7"/>
      <c r="L27" s="7"/>
      <c r="M27" s="7"/>
      <c r="N27" s="7"/>
      <c r="O27" s="7"/>
    </row>
    <row r="28" spans="1:16">
      <c r="A28" s="7"/>
      <c r="B28" s="7"/>
      <c r="C28" s="7"/>
      <c r="D28" s="7"/>
      <c r="E28" s="7"/>
      <c r="F28" s="7"/>
      <c r="G28" s="7"/>
      <c r="H28" s="7"/>
      <c r="I28" s="7"/>
      <c r="J28" s="7"/>
      <c r="K28" s="7"/>
      <c r="L28" s="7"/>
      <c r="M28" s="7"/>
      <c r="N28" s="7"/>
      <c r="O28" s="7"/>
    </row>
    <row r="29" spans="1:16" ht="19" customHeight="1">
      <c r="A29" s="7"/>
      <c r="B29" s="7"/>
      <c r="C29" s="7"/>
      <c r="D29" s="7"/>
      <c r="E29" s="7"/>
      <c r="F29" s="7"/>
      <c r="G29" s="7"/>
      <c r="H29" s="7"/>
      <c r="I29" s="7"/>
      <c r="J29" s="7"/>
      <c r="K29" s="7"/>
      <c r="L29" s="7"/>
      <c r="M29" s="7"/>
      <c r="N29" s="7"/>
      <c r="O29" s="7"/>
    </row>
  </sheetData>
  <mergeCells count="23">
    <mergeCell ref="A1:O2"/>
    <mergeCell ref="N18:P18"/>
    <mergeCell ref="N19:P20"/>
    <mergeCell ref="C16:K17"/>
    <mergeCell ref="L16:P17"/>
    <mergeCell ref="A4:O4"/>
    <mergeCell ref="A6:O7"/>
    <mergeCell ref="C21:K21"/>
    <mergeCell ref="A9:O10"/>
    <mergeCell ref="A12:O13"/>
    <mergeCell ref="A14:O14"/>
    <mergeCell ref="A16:B20"/>
    <mergeCell ref="C19:C20"/>
    <mergeCell ref="D19:E20"/>
    <mergeCell ref="F19:G20"/>
    <mergeCell ref="H19:I20"/>
    <mergeCell ref="J19:K20"/>
    <mergeCell ref="D18:E18"/>
    <mergeCell ref="L18:M18"/>
    <mergeCell ref="H18:I18"/>
    <mergeCell ref="F18:G18"/>
    <mergeCell ref="J18:K18"/>
    <mergeCell ref="L19:M20"/>
  </mergeCells>
  <phoneticPr fontId="3" type="noConversion"/>
  <pageMargins left="0.70866141732283505" right="0.70866141732283505" top="0.74803149606299202" bottom="0.74803149606299202" header="0.31496062992126" footer="0.31496062992126"/>
  <pageSetup paperSize="8" fitToHeight="0" orientation="landscape" horizontalDpi="0" verticalDpi="0" r:id="rId1"/>
  <headerFooter>
    <oddFooter>&amp;R&amp;P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091090d-9758-46a9-88d4-18ad8b9ad0a6" xsi:nil="true"/>
    <lcf76f155ced4ddcb4097134ff3c332f xmlns="3d5b1494-5349-4ad7-8f41-f65b5217331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02AE0917F54B498E8C30F3DE63AE1F" ma:contentTypeVersion="21" ma:contentTypeDescription="Create a new document." ma:contentTypeScope="" ma:versionID="0af859f9157590f71719b7421519c907">
  <xsd:schema xmlns:xsd="http://www.w3.org/2001/XMLSchema" xmlns:xs="http://www.w3.org/2001/XMLSchema" xmlns:p="http://schemas.microsoft.com/office/2006/metadata/properties" xmlns:ns2="8091090d-9758-46a9-88d4-18ad8b9ad0a6" xmlns:ns3="3d5b1494-5349-4ad7-8f41-f65b52173317" targetNamespace="http://schemas.microsoft.com/office/2006/metadata/properties" ma:root="true" ma:fieldsID="b7ae048b8c7687780bcb90db6df1c8be" ns2:_="" ns3:_="">
    <xsd:import namespace="8091090d-9758-46a9-88d4-18ad8b9ad0a6"/>
    <xsd:import namespace="3d5b1494-5349-4ad7-8f41-f65b5217331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91090d-9758-46a9-88d4-18ad8b9ad0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5" nillable="true" ma:displayName="Taxonomy Catch All Column" ma:hidden="true" ma:list="{81e9dfe3-36bf-4d22-9cb4-1a30b7be73b9}" ma:internalName="TaxCatchAll" ma:showField="CatchAllData" ma:web="8091090d-9758-46a9-88d4-18ad8b9ad0a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d5b1494-5349-4ad7-8f41-f65b5217331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fcfcb189-4d61-4fd6-8340-9d79890ebc1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3211B3-D94B-4B95-A032-84E566B3EDC9}">
  <ds:schemaRefs>
    <ds:schemaRef ds:uri="http://purl.org/dc/dcmitype/"/>
    <ds:schemaRef ds:uri="http://purl.org/dc/elements/1.1/"/>
    <ds:schemaRef ds:uri="http://schemas.microsoft.com/office/2006/documentManagement/types"/>
    <ds:schemaRef ds:uri="http://purl.org/dc/terms/"/>
    <ds:schemaRef ds:uri="http://www.w3.org/XML/1998/namespace"/>
    <ds:schemaRef ds:uri="http://schemas.openxmlformats.org/package/2006/metadata/core-properties"/>
    <ds:schemaRef ds:uri="http://schemas.microsoft.com/office/infopath/2007/PartnerControls"/>
    <ds:schemaRef ds:uri="3d5b1494-5349-4ad7-8f41-f65b52173317"/>
    <ds:schemaRef ds:uri="8091090d-9758-46a9-88d4-18ad8b9ad0a6"/>
    <ds:schemaRef ds:uri="http://schemas.microsoft.com/office/2006/metadata/properties"/>
  </ds:schemaRefs>
</ds:datastoreItem>
</file>

<file path=customXml/itemProps2.xml><?xml version="1.0" encoding="utf-8"?>
<ds:datastoreItem xmlns:ds="http://schemas.openxmlformats.org/officeDocument/2006/customXml" ds:itemID="{EF7D2AC5-E024-4353-85E0-E03681F954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91090d-9758-46a9-88d4-18ad8b9ad0a6"/>
    <ds:schemaRef ds:uri="3d5b1494-5349-4ad7-8f41-f65b521733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C91E2-E328-4227-A79C-472188A4A4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Tubs v5</vt:lpstr>
      <vt:lpstr>Tubs</vt:lpstr>
      <vt:lpstr>Basins</vt:lpstr>
      <vt:lpstr>Wall Hung Basins</vt:lpstr>
      <vt:lpstr>Flat Freight Rate</vt:lpstr>
      <vt:lpstr>Basins!Print_Area</vt:lpstr>
      <vt:lpstr>Tubs!Print_Area</vt:lpstr>
      <vt:lpstr>'Tubs v5'!Print_Area</vt:lpstr>
      <vt:lpstr>'Wall Hung Basins'!Print_Area</vt:lpstr>
      <vt:lpstr>Basins!Print_Titles</vt:lpstr>
      <vt:lpstr>Tubs!Print_Titles</vt:lpstr>
      <vt:lpstr>'Tubs v5'!Print_Titles</vt:lpstr>
      <vt:lpstr>'Wall Hung Basins'!Print_Titles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Emily Jazak (Claybrook)</cp:lastModifiedBy>
  <cp:revision/>
  <dcterms:created xsi:type="dcterms:W3CDTF">2020-03-10T20:35:32Z</dcterms:created>
  <dcterms:modified xsi:type="dcterms:W3CDTF">2024-10-01T21:33:04Z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0x0101008902AE0917F54B498E8C30F3DE63AE1F</vt:lpwstr>
  </property>
</Properties>
</file>